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esktop\TRANSPARENCIA 2025 REGULARIZAR\"/>
    </mc:Choice>
  </mc:AlternateContent>
  <xr:revisionPtr revIDLastSave="0" documentId="8_{EE3B9FA4-1305-4072-B1B7-E6879163FDE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ÑO 2022" sheetId="7" state="hidden" r:id="rId1"/>
    <sheet name="ENERO A MAYO 2025" sheetId="13" r:id="rId2"/>
  </sheets>
  <calcPr calcId="181029"/>
</workbook>
</file>

<file path=xl/calcChain.xml><?xml version="1.0" encoding="utf-8"?>
<calcChain xmlns="http://schemas.openxmlformats.org/spreadsheetml/2006/main">
  <c r="P12" i="7" l="1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11" i="7"/>
  <c r="T22" i="7"/>
  <c r="S22" i="7"/>
  <c r="R22" i="7"/>
  <c r="E22" i="7"/>
  <c r="T21" i="7"/>
  <c r="S21" i="7"/>
  <c r="R21" i="7"/>
  <c r="E21" i="7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K38" i="7" l="1"/>
  <c r="T13" i="7" l="1"/>
  <c r="T14" i="7"/>
  <c r="T15" i="7"/>
  <c r="T16" i="7"/>
  <c r="T17" i="7"/>
  <c r="T18" i="7"/>
  <c r="T19" i="7"/>
  <c r="T20" i="7"/>
  <c r="T23" i="7"/>
  <c r="T24" i="7"/>
  <c r="T25" i="7"/>
  <c r="T26" i="7"/>
  <c r="T12" i="7"/>
  <c r="S13" i="7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K69" i="7"/>
  <c r="I71" i="7" l="1"/>
  <c r="K65" i="7"/>
  <c r="I65" i="7"/>
  <c r="K70" i="7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3" i="7" l="1"/>
  <c r="L74" i="7"/>
  <c r="L72" i="7"/>
</calcChain>
</file>

<file path=xl/sharedStrings.xml><?xml version="1.0" encoding="utf-8"?>
<sst xmlns="http://schemas.openxmlformats.org/spreadsheetml/2006/main" count="319" uniqueCount="77">
  <si>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</si>
  <si>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</si>
  <si>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</si>
  <si>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</si>
  <si>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</si>
  <si>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</si>
  <si>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</si>
  <si>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</si>
  <si>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</si>
  <si>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</si>
  <si>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</si>
  <si>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</si>
  <si>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</si>
  <si>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</si>
  <si>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</si>
  <si>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</si>
  <si>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</si>
  <si>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</si>
  <si>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</si>
  <si>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</si>
  <si>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</si>
  <si>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</si>
  <si>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</si>
  <si>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</si>
  <si>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</si>
  <si>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</si>
  <si>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</si>
  <si>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</si>
  <si>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</si>
  <si>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</si>
  <si>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</si>
  <si>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</si>
  <si>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</si>
  <si>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</si>
  <si>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</si>
  <si>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</si>
  <si>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</si>
  <si>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</si>
  <si>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</si>
  <si>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</si>
  <si>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</si>
  <si>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</si>
  <si>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</si>
  <si>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</si>
  <si>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</si>
  <si>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</si>
  <si>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</si>
  <si>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</si>
  <si>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</si>
  <si>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</si>
  <si>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</si>
  <si>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</si>
  <si>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</si>
  <si>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</si>
  <si>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</si>
  <si>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</si>
  <si>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</si>
  <si>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</si>
  <si>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</si>
  <si>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</si>
  <si>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</si>
  <si>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</si>
  <si>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</si>
  <si>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</si>
  <si>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</si>
  <si>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</si>
  <si>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</si>
  <si>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</si>
  <si>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</si>
  <si>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</si>
  <si>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>VALOR DE 1 BIENIO X GRADO</t>
  </si>
  <si>
    <t>REAJUSTADO 12% DESDE GRADO 6 AL 14 SEGÚN LEY N° 21.526, MODIFICADA CON LEY N° 21.599</t>
  </si>
  <si>
    <t>RIGE A CONTAR DE DICIEMBRE 2023 A NOVIEMBRE 2024</t>
  </si>
  <si>
    <t>LEY N° 21.647</t>
  </si>
  <si>
    <t>ESCALA DE REMUNERACIONES PERSONAL MUNICIPAL ENERO A MAYO 2025, LEY DE REAJUSTE N° 21.724</t>
  </si>
  <si>
    <t>REAJUSTE DEL 3%  DICIEMBRE 2024  + 1,2% DESDE ENERO 2025</t>
  </si>
  <si>
    <t>REMUNERACION BRUTA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</si>
</sst>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\ * #,##0_ ;_ &quot;$&quot;\ * \-#,##0_ ;_ &quot;$&quot;\ * &quot;-&quot;_ ;_ @_ "/>
    <numFmt numFmtId="41" formatCode="_ * #,##0_ ;_ * \-#,##0_ ;_ * &quot;-&quot;_ ;_ @_ "/>
    <numFmt numFmtId="164" formatCode="_-[$$-340A]\ * #,##0_-;\-[$$-340A]\ * #,##0_-;_-[$$-340A]\ * &quot;-&quot;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 readingOrder="1"/>
    </xf>
    <xf numFmtId="3" fontId="3" fillId="0" borderId="0" xfId="0" applyNumberFormat="1" applyFont="1"/>
    <xf numFmtId="41" fontId="3" fillId="0" borderId="1" xfId="3" applyFont="1" applyBorder="1"/>
    <xf numFmtId="41" fontId="9" fillId="0" borderId="1" xfId="3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4">
    <cellStyle name="Millares [0]" xfId="3" builtinId="6"/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opLeftCell="A16" workbookViewId="0">
      <selection activeCell="D16" sqref="D16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6" t="s">
        <v>66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20" x14ac:dyDescent="0.25">
      <c r="A7" s="3" t="s">
        <v>69</v>
      </c>
    </row>
    <row r="9" spans="1:20" x14ac:dyDescent="0.25">
      <c r="A9" s="40" t="s">
        <v>34</v>
      </c>
      <c r="B9" s="40"/>
      <c r="C9" s="4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/>
      <c r="P10" s="13" t="s">
        <v>11</v>
      </c>
      <c r="Q10" s="20"/>
      <c r="R10" s="13" t="s">
        <v>55</v>
      </c>
      <c r="S10" s="13" t="s">
        <v>54</v>
      </c>
      <c r="T10" s="13" t="s">
        <v>56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v>264000</v>
      </c>
      <c r="P11" s="26">
        <f>SUM(D11:O11)</f>
        <v>7422253.2120000003</v>
      </c>
      <c r="Q11" s="1"/>
      <c r="R11" s="5">
        <v>0</v>
      </c>
      <c r="S11" s="5">
        <v>0</v>
      </c>
      <c r="T11" s="5">
        <v>0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v>264000</v>
      </c>
      <c r="P12" s="26">
        <f t="shared" ref="P12:P26" si="1">SUM(D12:O12)</f>
        <v>4968978.7614872986</v>
      </c>
      <c r="Q12" s="1"/>
      <c r="R12" s="5">
        <f>(D12+F12)/190*1.25</f>
        <v>18206.988525320034</v>
      </c>
      <c r="S12" s="5">
        <f>(D12+F12)/190*1.5</f>
        <v>21848.386230384043</v>
      </c>
      <c r="T12" s="5">
        <f>(D12+F12)/190/2</f>
        <v>7282.7954101280138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v>264000</v>
      </c>
      <c r="P13" s="26">
        <f t="shared" si="1"/>
        <v>4147135.3068561037</v>
      </c>
      <c r="Q13" s="1"/>
      <c r="R13" s="5">
        <f t="shared" ref="R13:R26" si="2">(D13+F13)/190*1.25</f>
        <v>18206.988525320034</v>
      </c>
      <c r="S13" s="5">
        <f t="shared" ref="S13:S26" si="3">(D13+F13)/190*1.5</f>
        <v>21848.386230384043</v>
      </c>
      <c r="T13" s="5">
        <f t="shared" ref="T13:T26" si="4">(D13+F13)/190/2</f>
        <v>7282.7954101280138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v>264000</v>
      </c>
      <c r="P14" s="26">
        <f t="shared" si="1"/>
        <v>4014066.8267449131</v>
      </c>
      <c r="Q14" s="1"/>
      <c r="R14" s="5">
        <f t="shared" si="2"/>
        <v>17540.934201315045</v>
      </c>
      <c r="S14" s="5">
        <f t="shared" si="3"/>
        <v>21049.121041578052</v>
      </c>
      <c r="T14" s="5">
        <f t="shared" si="4"/>
        <v>7016.3736805260178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v>264000</v>
      </c>
      <c r="P15" s="26">
        <f t="shared" si="1"/>
        <v>3693836.9544023019</v>
      </c>
      <c r="Q15" s="1"/>
      <c r="R15" s="5">
        <f t="shared" si="2"/>
        <v>15442.00143709282</v>
      </c>
      <c r="S15" s="5">
        <f t="shared" si="3"/>
        <v>18530.401724511383</v>
      </c>
      <c r="T15" s="5">
        <f t="shared" si="4"/>
        <v>6176.8005748371279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/>
      <c r="P16" s="26">
        <f t="shared" si="1"/>
        <v>3089566.6919211196</v>
      </c>
      <c r="Q16" s="1"/>
      <c r="R16" s="5">
        <f t="shared" si="2"/>
        <v>13453.734936631579</v>
      </c>
      <c r="S16" s="5">
        <f t="shared" si="3"/>
        <v>16144.481923957894</v>
      </c>
      <c r="T16" s="5">
        <f t="shared" si="4"/>
        <v>5381.4939746526316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/>
      <c r="P17" s="26">
        <f t="shared" si="1"/>
        <v>2547997.9233267442</v>
      </c>
      <c r="Q17" s="1"/>
      <c r="R17" s="5">
        <f t="shared" si="2"/>
        <v>10904.441738578809</v>
      </c>
      <c r="S17" s="5">
        <f t="shared" si="3"/>
        <v>13085.330086294573</v>
      </c>
      <c r="T17" s="5">
        <f t="shared" si="4"/>
        <v>4361.7766954315239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/>
      <c r="P18" s="26">
        <f t="shared" si="1"/>
        <v>2170485.5015801364</v>
      </c>
      <c r="Q18" s="1"/>
      <c r="R18" s="5">
        <f t="shared" si="2"/>
        <v>9113.980263157895</v>
      </c>
      <c r="S18" s="5">
        <f t="shared" si="3"/>
        <v>10936.776315789473</v>
      </c>
      <c r="T18" s="5">
        <f t="shared" si="4"/>
        <v>3645.5921052631579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/>
      <c r="P19" s="26">
        <f t="shared" si="1"/>
        <v>1833797.920163353</v>
      </c>
      <c r="Q19" s="1"/>
      <c r="R19" s="5">
        <f t="shared" si="2"/>
        <v>7541.4638330108282</v>
      </c>
      <c r="S19" s="5">
        <f t="shared" si="3"/>
        <v>9049.7565996129924</v>
      </c>
      <c r="T19" s="5">
        <f t="shared" si="4"/>
        <v>3016.5855332043311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/>
      <c r="P20" s="26">
        <f t="shared" si="1"/>
        <v>1552188.4682572193</v>
      </c>
      <c r="Q20" s="1"/>
      <c r="R20" s="5">
        <f t="shared" si="2"/>
        <v>6239.105263157895</v>
      </c>
      <c r="S20" s="5">
        <f t="shared" si="3"/>
        <v>7486.9263157894748</v>
      </c>
      <c r="T20" s="5">
        <f t="shared" si="4"/>
        <v>2495.6421052631581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5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/>
      <c r="P21" s="26">
        <f t="shared" si="1"/>
        <v>1326763.8602061034</v>
      </c>
      <c r="Q21" s="1"/>
      <c r="R21" s="5">
        <f t="shared" ref="R21:R22" si="6">(D21+F21)/190*1.25</f>
        <v>5213.8594241244482</v>
      </c>
      <c r="S21" s="5">
        <f t="shared" ref="S21:S22" si="7">(D21+F21)/190*1.5</f>
        <v>6256.6313089493378</v>
      </c>
      <c r="T21" s="5">
        <f t="shared" ref="T21:T22" si="8">(D21+F21)/190/2</f>
        <v>2085.5437696497793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5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/>
      <c r="P22" s="26">
        <f t="shared" si="1"/>
        <v>1231010.855</v>
      </c>
      <c r="Q22" s="1"/>
      <c r="R22" s="5">
        <f t="shared" si="6"/>
        <v>4358.3421052631584</v>
      </c>
      <c r="S22" s="5">
        <f t="shared" si="7"/>
        <v>5230.0105263157893</v>
      </c>
      <c r="T22" s="5">
        <f t="shared" si="8"/>
        <v>1743.3368421052633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/>
      <c r="P23" s="26">
        <f t="shared" si="1"/>
        <v>1031206.9182791036</v>
      </c>
      <c r="Q23" s="1"/>
      <c r="R23" s="5">
        <f t="shared" si="2"/>
        <v>5213.8594241244482</v>
      </c>
      <c r="S23" s="5">
        <f t="shared" si="3"/>
        <v>6256.6313089493378</v>
      </c>
      <c r="T23" s="5">
        <f t="shared" si="4"/>
        <v>2085.5437696497793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/>
      <c r="P24" s="26">
        <f t="shared" si="1"/>
        <v>963539.85499999998</v>
      </c>
      <c r="Q24" s="1"/>
      <c r="R24" s="5">
        <f t="shared" si="2"/>
        <v>4358.3421052631584</v>
      </c>
      <c r="S24" s="5">
        <f t="shared" si="3"/>
        <v>5230.0105263157893</v>
      </c>
      <c r="T24" s="5">
        <f t="shared" si="4"/>
        <v>1743.3368421052633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/>
      <c r="P25" s="26">
        <f t="shared" si="1"/>
        <v>834541.71398567758</v>
      </c>
      <c r="Q25" s="1"/>
      <c r="R25" s="5">
        <f t="shared" si="2"/>
        <v>3700.1202483314964</v>
      </c>
      <c r="S25" s="5">
        <f t="shared" si="3"/>
        <v>4440.1442979977965</v>
      </c>
      <c r="T25" s="5">
        <f t="shared" si="4"/>
        <v>1480.0480993325987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/>
      <c r="P26" s="26">
        <f t="shared" si="1"/>
        <v>736910.76835845271</v>
      </c>
      <c r="Q26" s="1"/>
      <c r="R26" s="5">
        <f t="shared" si="2"/>
        <v>3191.5905198422442</v>
      </c>
      <c r="S26" s="5">
        <f t="shared" si="3"/>
        <v>3829.9086238106934</v>
      </c>
      <c r="T26" s="5">
        <f t="shared" si="4"/>
        <v>1276.6362079368978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40"/>
      <c r="B28" s="40"/>
      <c r="C28" s="40"/>
      <c r="D28" s="40"/>
      <c r="E28" s="40"/>
      <c r="F28" s="40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  <c r="R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9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0">SUM(D31:K31)</f>
        <v>1653355.6405863529</v>
      </c>
      <c r="M31" s="1"/>
      <c r="N31" s="1"/>
      <c r="O31" s="1"/>
      <c r="P31" s="1"/>
      <c r="Q31" s="1"/>
      <c r="R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9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0"/>
        <v>1388897.4682572193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9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0"/>
        <v>1178984.9182791035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f t="shared" ref="D38:F38" si="11">+D26</f>
        <v>327520.75901602115</v>
      </c>
      <c r="E38" s="26">
        <f t="shared" si="11"/>
        <v>70416.963188444541</v>
      </c>
      <c r="F38" s="26">
        <f t="shared" si="11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7" t="s">
        <v>42</v>
      </c>
      <c r="B40" s="39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31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2">SUM(D43:M43)</f>
        <v>740482.47604799992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2"/>
        <v>2683808.3444313873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5" t="s">
        <v>35</v>
      </c>
      <c r="B57" s="35"/>
      <c r="C57" s="35"/>
      <c r="D57" s="35"/>
      <c r="E57" s="35"/>
      <c r="F57" s="35"/>
      <c r="G57" s="35"/>
      <c r="H57" s="35"/>
      <c r="I57" s="35"/>
      <c r="J57" s="35"/>
      <c r="K57" s="10"/>
    </row>
    <row r="58" spans="1:18" s="3" customFormat="1" ht="12" x14ac:dyDescent="0.2">
      <c r="A58" s="35" t="s">
        <v>67</v>
      </c>
      <c r="B58" s="35"/>
      <c r="C58" s="35"/>
      <c r="D58" s="35"/>
      <c r="E58" s="35"/>
      <c r="F58" s="35"/>
      <c r="G58" s="35"/>
      <c r="H58" s="35"/>
      <c r="I58" s="35"/>
      <c r="J58" s="35"/>
      <c r="K58" s="10"/>
    </row>
    <row r="59" spans="1:18" s="3" customFormat="1" ht="12" x14ac:dyDescent="0.2">
      <c r="A59" s="35" t="s">
        <v>36</v>
      </c>
      <c r="B59" s="35"/>
      <c r="C59" s="35"/>
      <c r="D59" s="35"/>
      <c r="E59" s="35"/>
      <c r="F59" s="35"/>
      <c r="G59" s="35"/>
      <c r="H59" s="35"/>
      <c r="I59" s="35"/>
      <c r="J59" s="35"/>
      <c r="K59" s="10"/>
    </row>
    <row r="60" spans="1:18" s="3" customFormat="1" ht="12" x14ac:dyDescent="0.2">
      <c r="A60" s="21" t="s">
        <v>68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3">+D13</f>
        <v>702353.25584864523</v>
      </c>
      <c r="E64" s="2">
        <f t="shared" ref="E64:F71" si="14">+F13</f>
        <v>2065109</v>
      </c>
      <c r="F64" s="2">
        <f t="shared" si="14"/>
        <v>21787</v>
      </c>
      <c r="G64" s="2">
        <f t="shared" ref="G64:G71" si="15">+J13</f>
        <v>29887.308999999997</v>
      </c>
      <c r="H64" s="2">
        <f t="shared" ref="H64:H75" si="16">+G64+F64+E64+D64</f>
        <v>2819136.5648486451</v>
      </c>
      <c r="I64" s="2">
        <f t="shared" ref="I64:I75" si="17">+H64*15%</f>
        <v>422870.48472729675</v>
      </c>
      <c r="J64" s="2">
        <f t="shared" ref="J64:J75" si="18">+H64*7.6%</f>
        <v>214254.37892849703</v>
      </c>
      <c r="K64" s="2">
        <f t="shared" ref="K64:K75" si="19">+H64*8%</f>
        <v>225530.92518789161</v>
      </c>
      <c r="L64" s="2">
        <f t="shared" ref="L64:L75" si="20">+J64+K64+I64</f>
        <v>862655.78884368541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f t="shared" si="13"/>
        <v>662615.53098891606</v>
      </c>
      <c r="E65" s="2">
        <f t="shared" si="14"/>
        <v>2003606.4676109706</v>
      </c>
      <c r="F65" s="2">
        <f t="shared" si="14"/>
        <v>21787</v>
      </c>
      <c r="G65" s="2">
        <f t="shared" si="15"/>
        <v>29887.308999999997</v>
      </c>
      <c r="H65" s="2">
        <f t="shared" si="16"/>
        <v>2717896.3075998863</v>
      </c>
      <c r="I65" s="2">
        <f t="shared" si="17"/>
        <v>407684.44613998296</v>
      </c>
      <c r="J65" s="2">
        <f t="shared" si="18"/>
        <v>206560.11937759136</v>
      </c>
      <c r="K65" s="2">
        <f t="shared" si="19"/>
        <v>217431.70460799092</v>
      </c>
      <c r="L65" s="2">
        <f t="shared" si="20"/>
        <v>831676.27012556524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f t="shared" si="13"/>
        <v>625132.21843810845</v>
      </c>
      <c r="E66" s="2">
        <f t="shared" si="14"/>
        <v>1722052</v>
      </c>
      <c r="F66" s="2">
        <f t="shared" si="14"/>
        <v>21787</v>
      </c>
      <c r="G66" s="2">
        <f t="shared" si="15"/>
        <v>29887.308999999997</v>
      </c>
      <c r="H66" s="2">
        <f t="shared" si="16"/>
        <v>2398858.5274381083</v>
      </c>
      <c r="I66" s="2">
        <f t="shared" si="17"/>
        <v>359828.77911571623</v>
      </c>
      <c r="J66" s="2">
        <f t="shared" si="18"/>
        <v>182313.24808529622</v>
      </c>
      <c r="K66" s="2">
        <f t="shared" si="19"/>
        <v>191908.68219504866</v>
      </c>
      <c r="L66" s="2">
        <f t="shared" si="20"/>
        <v>734050.70939606114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f t="shared" si="13"/>
        <v>589700.71036799997</v>
      </c>
      <c r="E67" s="2">
        <f t="shared" si="14"/>
        <v>1455267</v>
      </c>
      <c r="F67" s="2">
        <f t="shared" si="14"/>
        <v>21787</v>
      </c>
      <c r="G67" s="2">
        <f t="shared" si="15"/>
        <v>34368.972999999998</v>
      </c>
      <c r="H67" s="2">
        <f t="shared" si="16"/>
        <v>2101123.6833680002</v>
      </c>
      <c r="I67" s="2">
        <f t="shared" si="17"/>
        <v>315168.55250520003</v>
      </c>
      <c r="J67" s="2">
        <f t="shared" si="18"/>
        <v>159685.39993596802</v>
      </c>
      <c r="K67" s="2">
        <f t="shared" si="19"/>
        <v>168089.89466944002</v>
      </c>
      <c r="L67" s="2">
        <f t="shared" si="20"/>
        <v>642943.84711060813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f t="shared" si="13"/>
        <v>551064.08866402425</v>
      </c>
      <c r="E68" s="2">
        <f t="shared" si="14"/>
        <v>1106411.0555999547</v>
      </c>
      <c r="F68" s="2">
        <f t="shared" si="14"/>
        <v>22088</v>
      </c>
      <c r="G68" s="2">
        <f t="shared" si="15"/>
        <v>34843</v>
      </c>
      <c r="H68" s="2">
        <f t="shared" si="16"/>
        <v>1714406.144263979</v>
      </c>
      <c r="I68" s="2">
        <f t="shared" si="17"/>
        <v>257160.92163959684</v>
      </c>
      <c r="J68" s="2">
        <f t="shared" si="18"/>
        <v>130294.8669640624</v>
      </c>
      <c r="K68" s="2">
        <f t="shared" si="19"/>
        <v>137152.49154111833</v>
      </c>
      <c r="L68" s="2">
        <f t="shared" si="20"/>
        <v>524608.28014477761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f t="shared" si="13"/>
        <v>519818</v>
      </c>
      <c r="E69" s="2">
        <f t="shared" si="14"/>
        <v>865507</v>
      </c>
      <c r="F69" s="2">
        <f t="shared" si="14"/>
        <v>22504.876084345193</v>
      </c>
      <c r="G69" s="2">
        <f t="shared" si="15"/>
        <v>35499.998999999996</v>
      </c>
      <c r="H69" s="2">
        <f t="shared" si="16"/>
        <v>1443329.8750843452</v>
      </c>
      <c r="I69" s="2">
        <f t="shared" si="17"/>
        <v>216499.48126265177</v>
      </c>
      <c r="J69" s="2">
        <f t="shared" si="18"/>
        <v>109693.07050641024</v>
      </c>
      <c r="K69" s="2">
        <f t="shared" si="19"/>
        <v>115466.39000674762</v>
      </c>
      <c r="L69" s="2">
        <f t="shared" si="20"/>
        <v>441658.94177580962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f t="shared" si="13"/>
        <v>481264.50261764572</v>
      </c>
      <c r="E70" s="2">
        <f t="shared" si="14"/>
        <v>665038</v>
      </c>
      <c r="F70" s="2">
        <f t="shared" si="14"/>
        <v>22504.876084345193</v>
      </c>
      <c r="G70" s="2">
        <f t="shared" si="15"/>
        <v>35499.998999999996</v>
      </c>
      <c r="H70" s="2">
        <f t="shared" si="16"/>
        <v>1204307.377701991</v>
      </c>
      <c r="I70" s="2">
        <f t="shared" si="17"/>
        <v>180646.10665529864</v>
      </c>
      <c r="J70" s="2">
        <f t="shared" si="18"/>
        <v>91527.360705351311</v>
      </c>
      <c r="K70" s="2">
        <f t="shared" si="19"/>
        <v>96344.590216159282</v>
      </c>
      <c r="L70" s="2">
        <f t="shared" si="20"/>
        <v>368518.05757680919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f t="shared" si="13"/>
        <v>445649</v>
      </c>
      <c r="E71" s="2">
        <f t="shared" si="14"/>
        <v>502695</v>
      </c>
      <c r="F71" s="2">
        <f t="shared" si="14"/>
        <v>22504.876084345193</v>
      </c>
      <c r="G71" s="2">
        <f t="shared" si="15"/>
        <v>35499.998999999996</v>
      </c>
      <c r="H71" s="2">
        <f t="shared" si="16"/>
        <v>1006348.8750843452</v>
      </c>
      <c r="I71" s="2">
        <f t="shared" si="17"/>
        <v>150952.33126265177</v>
      </c>
      <c r="J71" s="2">
        <f t="shared" si="18"/>
        <v>76482.51450641024</v>
      </c>
      <c r="K71" s="2">
        <f t="shared" si="19"/>
        <v>80507.910006747625</v>
      </c>
      <c r="L71" s="2">
        <f t="shared" si="20"/>
        <v>307942.75577580964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1">+D23</f>
        <v>412664.71753050009</v>
      </c>
      <c r="E72" s="2">
        <f t="shared" ref="E72:F75" si="22">+F23</f>
        <v>379841.91493641603</v>
      </c>
      <c r="F72" s="2">
        <f t="shared" si="22"/>
        <v>22504.876084345193</v>
      </c>
      <c r="G72" s="2">
        <f t="shared" ref="G72:G75" si="23">+J23</f>
        <v>35499.998999999996</v>
      </c>
      <c r="H72" s="2">
        <f t="shared" si="16"/>
        <v>850511.50755126122</v>
      </c>
      <c r="I72" s="2">
        <f t="shared" si="17"/>
        <v>127576.72613268917</v>
      </c>
      <c r="J72" s="2">
        <f t="shared" si="18"/>
        <v>64638.874573895853</v>
      </c>
      <c r="K72" s="2">
        <f t="shared" si="19"/>
        <v>68040.920604100902</v>
      </c>
      <c r="L72" s="2">
        <f t="shared" si="20"/>
        <v>260256.5213106859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f t="shared" si="21"/>
        <v>382097</v>
      </c>
      <c r="E73" s="2">
        <f t="shared" si="22"/>
        <v>280371</v>
      </c>
      <c r="F73" s="2">
        <f t="shared" si="22"/>
        <v>83748</v>
      </c>
      <c r="G73" s="2">
        <f t="shared" si="23"/>
        <v>58650</v>
      </c>
      <c r="H73" s="2">
        <f t="shared" si="16"/>
        <v>804866</v>
      </c>
      <c r="I73" s="2">
        <f t="shared" si="17"/>
        <v>120729.9</v>
      </c>
      <c r="J73" s="2">
        <f t="shared" si="18"/>
        <v>61169.815999999999</v>
      </c>
      <c r="K73" s="2">
        <f t="shared" si="19"/>
        <v>64389.279999999999</v>
      </c>
      <c r="L73" s="2">
        <f t="shared" si="20"/>
        <v>246288.99599999998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f t="shared" si="21"/>
        <v>353780.27774638752</v>
      </c>
      <c r="E74" s="2">
        <f t="shared" si="22"/>
        <v>208638</v>
      </c>
      <c r="F74" s="2">
        <f t="shared" si="22"/>
        <v>81273</v>
      </c>
      <c r="G74" s="2">
        <f t="shared" si="23"/>
        <v>58650</v>
      </c>
      <c r="H74" s="2">
        <f t="shared" si="16"/>
        <v>702341.27774638752</v>
      </c>
      <c r="I74" s="2">
        <f t="shared" si="17"/>
        <v>105351.19166195813</v>
      </c>
      <c r="J74" s="2">
        <f t="shared" si="18"/>
        <v>53377.937108725448</v>
      </c>
      <c r="K74" s="2">
        <f t="shared" si="19"/>
        <v>56187.302219711004</v>
      </c>
      <c r="L74" s="2">
        <f t="shared" si="20"/>
        <v>214916.43099039458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f t="shared" si="21"/>
        <v>327520.75901602115</v>
      </c>
      <c r="E75" s="2">
        <f t="shared" si="22"/>
        <v>157601</v>
      </c>
      <c r="F75" s="2">
        <f t="shared" si="22"/>
        <v>80622.046153987016</v>
      </c>
      <c r="G75" s="2">
        <f t="shared" si="23"/>
        <v>58650</v>
      </c>
      <c r="H75" s="2">
        <f t="shared" si="16"/>
        <v>624393.80517000821</v>
      </c>
      <c r="I75" s="2">
        <f t="shared" si="17"/>
        <v>93659.070775501226</v>
      </c>
      <c r="J75" s="2">
        <f t="shared" si="18"/>
        <v>47453.929192920623</v>
      </c>
      <c r="K75" s="2">
        <f t="shared" si="19"/>
        <v>49951.504413600662</v>
      </c>
      <c r="L75" s="2">
        <f t="shared" si="20"/>
        <v>191064.50438202251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8:J58"/>
    <mergeCell ref="A59:J59"/>
    <mergeCell ref="A6:R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4314-5CAE-494E-B73C-88F2B35E96A0}">
  <dimension ref="A1:T77"/>
  <sheetViews>
    <sheetView tabSelected="1" workbookViewId="0">
      <selection activeCell="N41" sqref="N41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4" width="12.85546875" customWidth="1"/>
    <col min="15" max="15" width="13.28515625" customWidth="1"/>
    <col min="16" max="16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6" t="s">
        <v>74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20" x14ac:dyDescent="0.25">
      <c r="A7" s="3" t="s">
        <v>75</v>
      </c>
    </row>
    <row r="9" spans="1:20" x14ac:dyDescent="0.25">
      <c r="A9" s="37" t="s">
        <v>34</v>
      </c>
      <c r="B9" s="38"/>
      <c r="C9" s="3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76</v>
      </c>
      <c r="P10" s="20"/>
      <c r="Q10" s="13" t="s">
        <v>55</v>
      </c>
      <c r="R10" s="13" t="s">
        <v>54</v>
      </c>
      <c r="S10" s="13" t="s">
        <v>56</v>
      </c>
      <c r="T10" s="14" t="s">
        <v>70</v>
      </c>
    </row>
    <row r="11" spans="1:20" x14ac:dyDescent="0.25">
      <c r="A11" s="6" t="s">
        <v>25</v>
      </c>
      <c r="B11" s="8">
        <v>1</v>
      </c>
      <c r="C11" s="8" t="s">
        <v>52</v>
      </c>
      <c r="D11" s="34">
        <v>862498.64512896119</v>
      </c>
      <c r="E11" s="34">
        <v>185437.05365594893</v>
      </c>
      <c r="F11" s="34">
        <v>3203436.9795971699</v>
      </c>
      <c r="G11" s="34">
        <v>26662.508386637503</v>
      </c>
      <c r="H11" s="34">
        <v>129707.70435069509</v>
      </c>
      <c r="I11" s="34">
        <v>286320.45454749494</v>
      </c>
      <c r="J11" s="34">
        <v>0</v>
      </c>
      <c r="K11" s="34">
        <v>4065935.6247261302</v>
      </c>
      <c r="L11" s="34">
        <v>0</v>
      </c>
      <c r="M11" s="34">
        <v>0</v>
      </c>
      <c r="N11" s="34">
        <v>0</v>
      </c>
      <c r="O11" s="34">
        <v>8759998.9703930393</v>
      </c>
      <c r="P11" s="1"/>
      <c r="Q11" s="34">
        <v>0</v>
      </c>
      <c r="R11" s="34">
        <v>0</v>
      </c>
      <c r="S11" s="34">
        <v>0</v>
      </c>
      <c r="T11" s="34">
        <v>17249.972902579226</v>
      </c>
    </row>
    <row r="12" spans="1:20" x14ac:dyDescent="0.25">
      <c r="A12" s="6" t="s">
        <v>26</v>
      </c>
      <c r="B12" s="8">
        <v>3</v>
      </c>
      <c r="C12" s="8" t="s">
        <v>52</v>
      </c>
      <c r="D12" s="34">
        <v>859512.88718045142</v>
      </c>
      <c r="E12" s="34">
        <v>184795.824482289</v>
      </c>
      <c r="F12" s="34">
        <v>2527200.9704765999</v>
      </c>
      <c r="G12" s="34">
        <v>26662.508386637503</v>
      </c>
      <c r="H12" s="34">
        <v>134349.14039008858</v>
      </c>
      <c r="I12" s="34">
        <v>295319.81251841143</v>
      </c>
      <c r="J12" s="34">
        <v>36574.42739226183</v>
      </c>
      <c r="K12" s="34">
        <v>0</v>
      </c>
      <c r="L12" s="34">
        <v>1016014.8896788644</v>
      </c>
      <c r="M12" s="34">
        <v>677342.89062691492</v>
      </c>
      <c r="N12" s="34">
        <v>0</v>
      </c>
      <c r="O12" s="34">
        <v>5757773.3511325186</v>
      </c>
      <c r="P12" s="1"/>
      <c r="Q12" s="34">
        <v>22281.012221427969</v>
      </c>
      <c r="R12" s="34">
        <v>26737.21466571356</v>
      </c>
      <c r="S12" s="34">
        <v>8912.4048885711873</v>
      </c>
      <c r="T12" s="34">
        <v>17190.257743609029</v>
      </c>
    </row>
    <row r="13" spans="1:20" x14ac:dyDescent="0.25">
      <c r="A13" s="6" t="s">
        <v>27</v>
      </c>
      <c r="B13" s="8">
        <v>3</v>
      </c>
      <c r="C13" s="8" t="s">
        <v>52</v>
      </c>
      <c r="D13" s="34">
        <v>859512.88718045142</v>
      </c>
      <c r="E13" s="34">
        <v>184795.824482289</v>
      </c>
      <c r="F13" s="34">
        <v>2527200.9704765999</v>
      </c>
      <c r="G13" s="34">
        <v>26662.508386637503</v>
      </c>
      <c r="H13" s="34">
        <v>134349.14039008858</v>
      </c>
      <c r="I13" s="34">
        <v>295319.81251841143</v>
      </c>
      <c r="J13" s="34">
        <v>36574.42739226183</v>
      </c>
      <c r="K13" s="34">
        <v>0</v>
      </c>
      <c r="L13" s="34">
        <v>0</v>
      </c>
      <c r="M13" s="34">
        <v>0</v>
      </c>
      <c r="N13" s="34">
        <v>687616.95460626425</v>
      </c>
      <c r="O13" s="34">
        <v>4752032.525433003</v>
      </c>
      <c r="P13" s="1"/>
      <c r="Q13" s="34">
        <v>22281.012221427969</v>
      </c>
      <c r="R13" s="34">
        <v>26737.21466571356</v>
      </c>
      <c r="S13" s="34">
        <v>8912.4048885711873</v>
      </c>
      <c r="T13" s="34">
        <v>17190.257743609029</v>
      </c>
    </row>
    <row r="14" spans="1:20" x14ac:dyDescent="0.25">
      <c r="A14" s="6" t="s">
        <v>27</v>
      </c>
      <c r="B14" s="8">
        <v>4</v>
      </c>
      <c r="C14" s="8" t="s">
        <v>52</v>
      </c>
      <c r="D14" s="34">
        <v>810883.5728187795</v>
      </c>
      <c r="E14" s="34">
        <v>174340.13427758517</v>
      </c>
      <c r="F14" s="34">
        <v>2451937.4301304109</v>
      </c>
      <c r="G14" s="34">
        <v>26662.508386637503</v>
      </c>
      <c r="H14" s="34">
        <v>137899.71160037143</v>
      </c>
      <c r="I14" s="34">
        <v>302189.49224934872</v>
      </c>
      <c r="J14" s="34">
        <v>36574.42739226183</v>
      </c>
      <c r="K14" s="34">
        <v>0</v>
      </c>
      <c r="L14" s="34">
        <v>0</v>
      </c>
      <c r="M14" s="34">
        <v>0</v>
      </c>
      <c r="N14" s="34">
        <v>648701.32087010413</v>
      </c>
      <c r="O14" s="34">
        <v>4589188.5977254994</v>
      </c>
      <c r="P14" s="1"/>
      <c r="Q14" s="34">
        <v>21465.927650981514</v>
      </c>
      <c r="R14" s="34">
        <v>25759.113181177821</v>
      </c>
      <c r="S14" s="34">
        <v>8586.3710603926047</v>
      </c>
      <c r="T14" s="34">
        <v>16217.671456375589</v>
      </c>
    </row>
    <row r="15" spans="1:20" x14ac:dyDescent="0.25">
      <c r="A15" s="6" t="s">
        <v>28</v>
      </c>
      <c r="B15" s="8">
        <v>5</v>
      </c>
      <c r="C15" s="8" t="s">
        <v>52</v>
      </c>
      <c r="D15" s="34">
        <v>765012.9836239242</v>
      </c>
      <c r="E15" s="34">
        <v>164478.05173623492</v>
      </c>
      <c r="F15" s="34">
        <v>2107381.4058631673</v>
      </c>
      <c r="G15" s="34">
        <v>26662.508386637503</v>
      </c>
      <c r="H15" s="34">
        <v>141506.76413683157</v>
      </c>
      <c r="I15" s="34">
        <v>309086.85890488263</v>
      </c>
      <c r="J15" s="34">
        <v>36574.42739226183</v>
      </c>
      <c r="K15" s="34">
        <v>0</v>
      </c>
      <c r="L15" s="34">
        <v>0</v>
      </c>
      <c r="M15" s="34">
        <v>0</v>
      </c>
      <c r="N15" s="34">
        <v>646600.43703170528</v>
      </c>
      <c r="O15" s="34">
        <v>4197303.4370756447</v>
      </c>
      <c r="P15" s="1"/>
      <c r="Q15" s="34">
        <v>18897.331509783497</v>
      </c>
      <c r="R15" s="34">
        <v>22676.797811740191</v>
      </c>
      <c r="S15" s="34">
        <v>7558.9326039133975</v>
      </c>
      <c r="T15" s="34">
        <v>15300.259672478485</v>
      </c>
    </row>
    <row r="16" spans="1:20" x14ac:dyDescent="0.25">
      <c r="A16" s="6" t="s">
        <v>28</v>
      </c>
      <c r="B16" s="8">
        <v>6</v>
      </c>
      <c r="C16" s="8" t="s">
        <v>52</v>
      </c>
      <c r="D16" s="34">
        <v>721635.31945143326</v>
      </c>
      <c r="E16" s="34">
        <v>155151.59368205816</v>
      </c>
      <c r="F16" s="34">
        <v>1780856.030810568</v>
      </c>
      <c r="G16" s="34">
        <v>26661.437621597852</v>
      </c>
      <c r="H16" s="34">
        <v>131655.64011083002</v>
      </c>
      <c r="I16" s="34">
        <v>345478.92072260298</v>
      </c>
      <c r="J16" s="34">
        <v>42058.393985306859</v>
      </c>
      <c r="K16" s="34">
        <v>0</v>
      </c>
      <c r="L16" s="34">
        <v>0</v>
      </c>
      <c r="M16" s="34">
        <v>0</v>
      </c>
      <c r="N16" s="34">
        <v>577302.66519550735</v>
      </c>
      <c r="O16" s="34">
        <v>3780800.0015799045</v>
      </c>
      <c r="P16" s="1"/>
      <c r="Q16" s="34">
        <v>16463.758883302642</v>
      </c>
      <c r="R16" s="34">
        <v>19756.510659963173</v>
      </c>
      <c r="S16" s="34">
        <v>6585.5035533210566</v>
      </c>
      <c r="T16" s="34">
        <v>14432.706389028664</v>
      </c>
    </row>
    <row r="17" spans="1:20" x14ac:dyDescent="0.25">
      <c r="A17" s="6" t="s">
        <v>28</v>
      </c>
      <c r="B17" s="8">
        <v>7</v>
      </c>
      <c r="C17" s="8" t="s">
        <v>52</v>
      </c>
      <c r="D17" s="34">
        <v>674354.46942757384</v>
      </c>
      <c r="E17" s="34">
        <v>144986.21092692838</v>
      </c>
      <c r="F17" s="34">
        <v>1353950.0317953106</v>
      </c>
      <c r="G17" s="34">
        <v>27029.780795238144</v>
      </c>
      <c r="H17" s="34">
        <v>99544.436743419355</v>
      </c>
      <c r="I17" s="34">
        <v>241520.53861243124</v>
      </c>
      <c r="J17" s="34">
        <v>42638.475744679585</v>
      </c>
      <c r="K17" s="34">
        <v>0</v>
      </c>
      <c r="L17" s="34">
        <v>0</v>
      </c>
      <c r="M17" s="34">
        <v>0</v>
      </c>
      <c r="N17" s="34">
        <v>534041.31013061875</v>
      </c>
      <c r="O17" s="34">
        <v>3118065.2541761999</v>
      </c>
      <c r="P17" s="1"/>
      <c r="Q17" s="34">
        <v>13344.108560676872</v>
      </c>
      <c r="R17" s="34">
        <v>16012.930272812247</v>
      </c>
      <c r="S17" s="34">
        <v>5337.6434242707483</v>
      </c>
      <c r="T17" s="34">
        <v>13487.089388551476</v>
      </c>
    </row>
    <row r="18" spans="1:20" x14ac:dyDescent="0.25">
      <c r="A18" s="6" t="s">
        <v>28</v>
      </c>
      <c r="B18" s="8">
        <v>8</v>
      </c>
      <c r="C18" s="8" t="s">
        <v>52</v>
      </c>
      <c r="D18" s="34">
        <v>636117.64729351236</v>
      </c>
      <c r="E18" s="34">
        <v>136765.29416810515</v>
      </c>
      <c r="F18" s="34">
        <v>1059148.1567703811</v>
      </c>
      <c r="G18" s="34">
        <v>27539.925180362545</v>
      </c>
      <c r="H18" s="34">
        <v>77382.659751307685</v>
      </c>
      <c r="I18" s="34">
        <v>187692.68273024479</v>
      </c>
      <c r="J18" s="34">
        <v>43442.466099292527</v>
      </c>
      <c r="K18" s="34">
        <v>0</v>
      </c>
      <c r="L18" s="34">
        <v>0</v>
      </c>
      <c r="M18" s="34">
        <v>0</v>
      </c>
      <c r="N18" s="34">
        <v>488002.58990798891</v>
      </c>
      <c r="O18" s="34">
        <v>2656091.4219011948</v>
      </c>
      <c r="P18" s="1"/>
      <c r="Q18" s="34">
        <v>11153.064500420352</v>
      </c>
      <c r="R18" s="34">
        <v>13383.677400504423</v>
      </c>
      <c r="S18" s="34">
        <v>4461.2258001681403</v>
      </c>
      <c r="T18" s="34">
        <v>12722.352945870247</v>
      </c>
    </row>
    <row r="19" spans="1:20" x14ac:dyDescent="0.25">
      <c r="A19" s="6" t="s">
        <v>65</v>
      </c>
      <c r="B19" s="8">
        <v>9</v>
      </c>
      <c r="C19" s="8" t="s">
        <v>52</v>
      </c>
      <c r="D19" s="34">
        <v>588938.51911826688</v>
      </c>
      <c r="E19" s="34">
        <v>126621.78161042737</v>
      </c>
      <c r="F19" s="34">
        <v>813827.93193152756</v>
      </c>
      <c r="G19" s="34">
        <v>27539.925180362545</v>
      </c>
      <c r="H19" s="34">
        <v>58985.563928455107</v>
      </c>
      <c r="I19" s="34">
        <v>143098.26363056718</v>
      </c>
      <c r="J19" s="34">
        <v>43442.466099292527</v>
      </c>
      <c r="K19" s="34">
        <v>0</v>
      </c>
      <c r="L19" s="34">
        <v>0</v>
      </c>
      <c r="M19" s="34">
        <v>0</v>
      </c>
      <c r="N19" s="34">
        <v>441621.78015534946</v>
      </c>
      <c r="O19" s="34">
        <v>2244076.2316542491</v>
      </c>
      <c r="P19" s="1"/>
      <c r="Q19" s="34">
        <v>9228.7266516433865</v>
      </c>
      <c r="R19" s="34">
        <v>11074.471981972063</v>
      </c>
      <c r="S19" s="34">
        <v>3691.4906606573545</v>
      </c>
      <c r="T19" s="34">
        <v>11778.770382365339</v>
      </c>
    </row>
    <row r="20" spans="1:20" x14ac:dyDescent="0.25">
      <c r="A20" s="6" t="s">
        <v>65</v>
      </c>
      <c r="B20" s="8">
        <v>10</v>
      </c>
      <c r="C20" s="8" t="s">
        <v>52</v>
      </c>
      <c r="D20" s="34">
        <v>545354.70760671329</v>
      </c>
      <c r="E20" s="34">
        <v>117251.26213544336</v>
      </c>
      <c r="F20" s="34">
        <v>615163.69326612807</v>
      </c>
      <c r="G20" s="34">
        <v>27539.925180362545</v>
      </c>
      <c r="H20" s="34">
        <v>44114.185802013686</v>
      </c>
      <c r="I20" s="34">
        <v>106944.52225417165</v>
      </c>
      <c r="J20" s="34">
        <v>43442.466099292527</v>
      </c>
      <c r="K20" s="34">
        <v>0</v>
      </c>
      <c r="L20" s="34">
        <v>0</v>
      </c>
      <c r="M20" s="34">
        <v>0</v>
      </c>
      <c r="N20" s="34">
        <v>399651.11966823851</v>
      </c>
      <c r="O20" s="34">
        <v>1899461.882012364</v>
      </c>
      <c r="P20" s="1"/>
      <c r="Q20" s="34">
        <v>7634.9894794265874</v>
      </c>
      <c r="R20" s="34">
        <v>9161.9873753119045</v>
      </c>
      <c r="S20" s="34">
        <v>3053.9957917706352</v>
      </c>
      <c r="T20" s="34">
        <v>10907.094152134265</v>
      </c>
    </row>
    <row r="21" spans="1:20" x14ac:dyDescent="0.25">
      <c r="A21" s="6" t="s">
        <v>65</v>
      </c>
      <c r="B21" s="8">
        <v>11</v>
      </c>
      <c r="C21" s="8" t="s">
        <v>52</v>
      </c>
      <c r="D21" s="34">
        <v>504990.80300517398</v>
      </c>
      <c r="E21" s="34">
        <v>108573.0226461124</v>
      </c>
      <c r="F21" s="34">
        <v>464824.5064095807</v>
      </c>
      <c r="G21" s="34">
        <v>27539.925180362545</v>
      </c>
      <c r="H21" s="34">
        <v>32838.83410178448</v>
      </c>
      <c r="I21" s="34">
        <v>79710.804546883228</v>
      </c>
      <c r="J21" s="34">
        <v>43442.466099292527</v>
      </c>
      <c r="K21" s="34">
        <v>0</v>
      </c>
      <c r="L21" s="34">
        <v>0</v>
      </c>
      <c r="M21" s="34">
        <v>0</v>
      </c>
      <c r="N21" s="34">
        <v>361682.33216215769</v>
      </c>
      <c r="O21" s="34">
        <v>1623602.6941513475</v>
      </c>
      <c r="P21" s="1"/>
      <c r="Q21" s="34">
        <v>6380.3638777286496</v>
      </c>
      <c r="R21" s="34">
        <v>7656.4366532743788</v>
      </c>
      <c r="S21" s="34">
        <v>2552.1455510914598</v>
      </c>
      <c r="T21" s="34">
        <v>10099.81606010348</v>
      </c>
    </row>
    <row r="22" spans="1:20" x14ac:dyDescent="0.25">
      <c r="A22" s="6" t="s">
        <v>65</v>
      </c>
      <c r="B22" s="8">
        <v>12</v>
      </c>
      <c r="C22" s="8" t="s">
        <v>52</v>
      </c>
      <c r="D22" s="34">
        <v>467584.12497818307</v>
      </c>
      <c r="E22" s="34">
        <v>100530.58687030936</v>
      </c>
      <c r="F22" s="34">
        <v>343098.8170654524</v>
      </c>
      <c r="G22" s="34">
        <v>102485.06347517222</v>
      </c>
      <c r="H22" s="34">
        <v>26229.460411315387</v>
      </c>
      <c r="I22" s="34">
        <v>67414.143165016023</v>
      </c>
      <c r="J22" s="34">
        <v>71771.850943531186</v>
      </c>
      <c r="K22" s="34">
        <v>0</v>
      </c>
      <c r="L22" s="34">
        <v>0</v>
      </c>
      <c r="M22" s="34">
        <v>0</v>
      </c>
      <c r="N22" s="34">
        <v>327312.68105229724</v>
      </c>
      <c r="O22" s="34">
        <v>1506426.7279612771</v>
      </c>
      <c r="P22" s="1"/>
      <c r="Q22" s="34">
        <v>5333.440408181812</v>
      </c>
      <c r="R22" s="34">
        <v>6400.1284898181748</v>
      </c>
      <c r="S22" s="34">
        <v>2133.3761632727251</v>
      </c>
      <c r="T22" s="34">
        <v>9351.6824995636616</v>
      </c>
    </row>
    <row r="23" spans="1:20" x14ac:dyDescent="0.25">
      <c r="A23" s="6" t="s">
        <v>33</v>
      </c>
      <c r="B23" s="8">
        <v>11</v>
      </c>
      <c r="C23" s="8" t="s">
        <v>52</v>
      </c>
      <c r="D23" s="34">
        <v>504990.80300517398</v>
      </c>
      <c r="E23" s="34">
        <v>108573.0226461124</v>
      </c>
      <c r="F23" s="34">
        <v>464824.5064095807</v>
      </c>
      <c r="G23" s="34">
        <v>27539.925180362545</v>
      </c>
      <c r="H23" s="34">
        <v>32838.83410178448</v>
      </c>
      <c r="I23" s="34">
        <v>79710.804546883228</v>
      </c>
      <c r="J23" s="34">
        <v>43442.466099292527</v>
      </c>
      <c r="K23" s="34">
        <v>0</v>
      </c>
      <c r="L23" s="34">
        <v>0</v>
      </c>
      <c r="M23" s="34">
        <v>0</v>
      </c>
      <c r="N23" s="34">
        <v>0</v>
      </c>
      <c r="O23" s="34">
        <v>1261920.3619891899</v>
      </c>
      <c r="P23" s="1"/>
      <c r="Q23" s="34">
        <v>6380.3638777286496</v>
      </c>
      <c r="R23" s="34">
        <v>7656.4366532743788</v>
      </c>
      <c r="S23" s="34">
        <v>2552.1455510914598</v>
      </c>
      <c r="T23" s="34">
        <v>10099.81606010348</v>
      </c>
    </row>
    <row r="24" spans="1:20" x14ac:dyDescent="0.25">
      <c r="A24" s="6" t="s">
        <v>33</v>
      </c>
      <c r="B24" s="8">
        <v>12</v>
      </c>
      <c r="C24" s="8" t="s">
        <v>52</v>
      </c>
      <c r="D24" s="34">
        <v>467584.12497818307</v>
      </c>
      <c r="E24" s="34">
        <v>100530.58687030936</v>
      </c>
      <c r="F24" s="34">
        <v>343098.8170654524</v>
      </c>
      <c r="G24" s="34">
        <v>102485.06347517222</v>
      </c>
      <c r="H24" s="34">
        <v>26229.460411315387</v>
      </c>
      <c r="I24" s="34">
        <v>67414.143165016023</v>
      </c>
      <c r="J24" s="34">
        <v>71771.850943531186</v>
      </c>
      <c r="K24" s="34">
        <v>0</v>
      </c>
      <c r="L24" s="34">
        <v>0</v>
      </c>
      <c r="M24" s="34">
        <v>0</v>
      </c>
      <c r="N24" s="34">
        <v>0</v>
      </c>
      <c r="O24" s="34">
        <v>1179114.0469089795</v>
      </c>
      <c r="P24" s="1"/>
      <c r="Q24" s="34">
        <v>5333.440408181812</v>
      </c>
      <c r="R24" s="34">
        <v>6400.1284898181748</v>
      </c>
      <c r="S24" s="34">
        <v>2133.3761632727251</v>
      </c>
      <c r="T24" s="34">
        <v>9351.6824995636616</v>
      </c>
    </row>
    <row r="25" spans="1:20" x14ac:dyDescent="0.25">
      <c r="A25" s="6" t="s">
        <v>33</v>
      </c>
      <c r="B25" s="8">
        <v>13</v>
      </c>
      <c r="C25" s="8" t="s">
        <v>52</v>
      </c>
      <c r="D25" s="34">
        <v>432932.06071909278</v>
      </c>
      <c r="E25" s="34">
        <v>93080.393054604952</v>
      </c>
      <c r="F25" s="34">
        <v>255316.88724904455</v>
      </c>
      <c r="G25" s="34">
        <v>99456.328077299433</v>
      </c>
      <c r="H25" s="34">
        <v>18927.058858639226</v>
      </c>
      <c r="I25" s="34">
        <v>49770.382774498838</v>
      </c>
      <c r="J25" s="34">
        <v>71771.850943531186</v>
      </c>
      <c r="K25" s="34">
        <v>0</v>
      </c>
      <c r="L25" s="34">
        <v>0</v>
      </c>
      <c r="M25" s="34">
        <v>0</v>
      </c>
      <c r="N25" s="34">
        <v>0</v>
      </c>
      <c r="O25" s="34">
        <v>1021254.9616767111</v>
      </c>
      <c r="P25" s="1"/>
      <c r="Q25" s="34">
        <v>4527.9536050535353</v>
      </c>
      <c r="R25" s="34">
        <v>5433.5443260642414</v>
      </c>
      <c r="S25" s="34">
        <v>1811.1814420214141</v>
      </c>
      <c r="T25" s="34">
        <v>8658.6412143818579</v>
      </c>
    </row>
    <row r="26" spans="1:20" x14ac:dyDescent="0.25">
      <c r="A26" s="6" t="s">
        <v>33</v>
      </c>
      <c r="B26" s="8">
        <v>14</v>
      </c>
      <c r="C26" s="8" t="s">
        <v>52</v>
      </c>
      <c r="D26" s="34">
        <v>400797.46115959197</v>
      </c>
      <c r="E26" s="34">
        <v>86171.454149312252</v>
      </c>
      <c r="F26" s="34">
        <v>192861.30401622268</v>
      </c>
      <c r="G26" s="34">
        <v>98659.735367884889</v>
      </c>
      <c r="H26" s="34">
        <v>13992.145672435392</v>
      </c>
      <c r="I26" s="34">
        <v>37526.94937824941</v>
      </c>
      <c r="J26" s="34">
        <v>71771.850943531186</v>
      </c>
      <c r="K26" s="34">
        <v>0</v>
      </c>
      <c r="L26" s="34">
        <v>0</v>
      </c>
      <c r="M26" s="34">
        <v>0</v>
      </c>
      <c r="N26" s="34">
        <v>0</v>
      </c>
      <c r="O26" s="34">
        <v>901780.90068722784</v>
      </c>
      <c r="P26" s="1"/>
      <c r="Q26" s="34">
        <v>3905.6497708935176</v>
      </c>
      <c r="R26" s="34">
        <v>4686.7797250722206</v>
      </c>
      <c r="S26" s="34">
        <v>1562.2599083574071</v>
      </c>
      <c r="T26" s="34">
        <v>8015.9492231918393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20" x14ac:dyDescent="0.25">
      <c r="A28" s="37"/>
      <c r="B28" s="38"/>
      <c r="C28" s="38"/>
      <c r="D28" s="38"/>
      <c r="E28" s="38"/>
      <c r="F28" s="39"/>
      <c r="G28" s="1"/>
      <c r="H28" s="1"/>
      <c r="I28" s="1"/>
      <c r="J28" s="1"/>
      <c r="K28" s="1"/>
      <c r="L28" s="1"/>
      <c r="M28" s="1"/>
      <c r="N28" s="1"/>
      <c r="O28" s="22"/>
      <c r="P28" s="1"/>
      <c r="Q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76</v>
      </c>
      <c r="M29" s="20"/>
      <c r="N29" s="20"/>
      <c r="O29" s="20"/>
      <c r="P29" s="20"/>
      <c r="Q29" s="20"/>
    </row>
    <row r="30" spans="1:20" x14ac:dyDescent="0.25">
      <c r="A30" s="6" t="s">
        <v>53</v>
      </c>
      <c r="B30" s="8">
        <v>8</v>
      </c>
      <c r="C30" s="8" t="s">
        <v>52</v>
      </c>
      <c r="D30" s="34">
        <v>636117.64729351236</v>
      </c>
      <c r="E30" s="34">
        <v>136765.29416810515</v>
      </c>
      <c r="F30" s="34">
        <v>1059148.1567703811</v>
      </c>
      <c r="G30" s="34">
        <v>27539.925180362545</v>
      </c>
      <c r="H30" s="34">
        <v>77382.659751307685</v>
      </c>
      <c r="I30" s="34">
        <v>187692.68273024479</v>
      </c>
      <c r="J30" s="34">
        <v>43442.466099292527</v>
      </c>
      <c r="K30" s="34">
        <v>244002.26604147605</v>
      </c>
      <c r="L30" s="34">
        <v>2412091.0980346822</v>
      </c>
      <c r="M30" s="1"/>
      <c r="N30" s="1"/>
      <c r="O30" s="1"/>
      <c r="P30" s="1"/>
      <c r="Q30" s="1"/>
    </row>
    <row r="31" spans="1:20" x14ac:dyDescent="0.25">
      <c r="A31" s="6" t="s">
        <v>53</v>
      </c>
      <c r="B31" s="8">
        <v>9</v>
      </c>
      <c r="C31" s="8" t="s">
        <v>52</v>
      </c>
      <c r="D31" s="34">
        <v>588938.51911826688</v>
      </c>
      <c r="E31" s="34">
        <v>126621.78161042737</v>
      </c>
      <c r="F31" s="34">
        <v>813827.93193152756</v>
      </c>
      <c r="G31" s="34">
        <v>27539.925180362545</v>
      </c>
      <c r="H31" s="34">
        <v>58985.563928455107</v>
      </c>
      <c r="I31" s="34">
        <v>143098.26363056718</v>
      </c>
      <c r="J31" s="34">
        <v>43442.466099292527</v>
      </c>
      <c r="K31" s="34">
        <v>220808.88341687681</v>
      </c>
      <c r="L31" s="34">
        <v>2023263.3349157763</v>
      </c>
      <c r="M31" s="1"/>
      <c r="N31" s="1"/>
      <c r="O31" s="1"/>
      <c r="P31" s="1"/>
      <c r="Q31" s="1"/>
    </row>
    <row r="32" spans="1:20" x14ac:dyDescent="0.25">
      <c r="A32" s="6" t="s">
        <v>32</v>
      </c>
      <c r="B32" s="8">
        <v>10</v>
      </c>
      <c r="C32" s="8" t="s">
        <v>52</v>
      </c>
      <c r="D32" s="34">
        <v>545354.70760671329</v>
      </c>
      <c r="E32" s="34">
        <v>117251.26213544336</v>
      </c>
      <c r="F32" s="34">
        <v>615163.69326612807</v>
      </c>
      <c r="G32" s="34">
        <v>27539.925180362545</v>
      </c>
      <c r="H32" s="34">
        <v>44114.185802013686</v>
      </c>
      <c r="I32" s="34">
        <v>106944.52225417165</v>
      </c>
      <c r="J32" s="34">
        <v>43442.466099292527</v>
      </c>
      <c r="K32" s="34">
        <v>199826.78356559316</v>
      </c>
      <c r="L32" s="34">
        <v>1699637.5459097181</v>
      </c>
      <c r="M32" s="1"/>
      <c r="N32" s="1"/>
      <c r="O32" s="1"/>
      <c r="P32" s="1"/>
      <c r="Q32" s="1"/>
    </row>
    <row r="33" spans="1:17" x14ac:dyDescent="0.25">
      <c r="A33" s="6" t="s">
        <v>32</v>
      </c>
      <c r="B33" s="8">
        <v>11</v>
      </c>
      <c r="C33" s="8" t="s">
        <v>52</v>
      </c>
      <c r="D33" s="34">
        <v>504990.80300517398</v>
      </c>
      <c r="E33" s="34">
        <v>108573.0226461124</v>
      </c>
      <c r="F33" s="34">
        <v>464824.5064095807</v>
      </c>
      <c r="G33" s="34">
        <v>27539.925180362545</v>
      </c>
      <c r="H33" s="34">
        <v>32838.83410178448</v>
      </c>
      <c r="I33" s="34">
        <v>79710.804546883228</v>
      </c>
      <c r="J33" s="34">
        <v>43442.466099292527</v>
      </c>
      <c r="K33" s="34">
        <v>180840.58974822087</v>
      </c>
      <c r="L33" s="34">
        <v>1442760.9517374109</v>
      </c>
      <c r="M33" s="1"/>
      <c r="N33" s="1"/>
      <c r="O33" s="1"/>
      <c r="P33" s="1"/>
      <c r="Q33" s="1"/>
    </row>
    <row r="34" spans="1:17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76</v>
      </c>
      <c r="L37" s="20"/>
      <c r="M37" s="20"/>
      <c r="N37" s="20"/>
      <c r="O37" s="20"/>
      <c r="P37" s="20"/>
      <c r="Q37" s="20"/>
    </row>
    <row r="38" spans="1:17" x14ac:dyDescent="0.25">
      <c r="A38" s="6" t="s">
        <v>41</v>
      </c>
      <c r="B38" s="8">
        <v>14</v>
      </c>
      <c r="C38" s="8" t="s">
        <v>52</v>
      </c>
      <c r="D38" s="34">
        <v>400797.46115959197</v>
      </c>
      <c r="E38" s="34">
        <v>80159.492231918412</v>
      </c>
      <c r="F38" s="34">
        <v>192861.30401622268</v>
      </c>
      <c r="G38" s="34">
        <v>98659.735367884889</v>
      </c>
      <c r="H38" s="34">
        <v>13992.145672435392</v>
      </c>
      <c r="I38" s="34">
        <v>37526.94937824941</v>
      </c>
      <c r="J38" s="34">
        <v>71771.850943531186</v>
      </c>
      <c r="K38" s="34">
        <v>895768.93876983377</v>
      </c>
      <c r="L38" s="1"/>
      <c r="M38" s="1"/>
      <c r="N38" s="1"/>
      <c r="O38" s="1"/>
      <c r="P38" s="1"/>
      <c r="Q38" s="1"/>
    </row>
    <row r="39" spans="1:17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5">
      <c r="A40" s="37" t="s">
        <v>42</v>
      </c>
      <c r="B40" s="39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13" t="s">
        <v>76</v>
      </c>
      <c r="O41" s="19"/>
      <c r="P41" s="19"/>
      <c r="Q41" s="19"/>
    </row>
    <row r="42" spans="1:17" x14ac:dyDescent="0.25">
      <c r="A42" s="7" t="s">
        <v>51</v>
      </c>
      <c r="B42" s="8">
        <v>33</v>
      </c>
      <c r="C42" s="8" t="s">
        <v>52</v>
      </c>
      <c r="D42" s="34">
        <v>223954.7508083444</v>
      </c>
      <c r="E42" s="34">
        <v>132413.10408711736</v>
      </c>
      <c r="F42" s="34">
        <v>26662.183529985516</v>
      </c>
      <c r="G42" s="34">
        <v>0</v>
      </c>
      <c r="H42" s="34">
        <v>78453.985455771748</v>
      </c>
      <c r="I42" s="34">
        <v>71665.415557380082</v>
      </c>
      <c r="J42" s="34">
        <v>410658.09135682345</v>
      </c>
      <c r="K42" s="34">
        <v>669227.08868004405</v>
      </c>
      <c r="L42" s="34">
        <v>391920.48672307108</v>
      </c>
      <c r="M42" s="34">
        <v>458993.44194240298</v>
      </c>
      <c r="N42" s="34">
        <v>2463948.5481409398</v>
      </c>
      <c r="O42" s="25"/>
      <c r="P42" s="22"/>
      <c r="Q42" s="1"/>
    </row>
    <row r="43" spans="1:17" x14ac:dyDescent="0.25">
      <c r="A43" s="7" t="s">
        <v>51</v>
      </c>
      <c r="B43" s="8">
        <v>11</v>
      </c>
      <c r="C43" s="8" t="s">
        <v>52</v>
      </c>
      <c r="D43" s="34">
        <v>74655.946156536622</v>
      </c>
      <c r="E43" s="34">
        <v>102744.68476445676</v>
      </c>
      <c r="F43" s="34">
        <v>26662.183529985516</v>
      </c>
      <c r="G43" s="34">
        <v>0</v>
      </c>
      <c r="H43" s="34">
        <v>29417.136226363862</v>
      </c>
      <c r="I43" s="34">
        <v>14931.712737757945</v>
      </c>
      <c r="J43" s="34">
        <v>151015.90580983553</v>
      </c>
      <c r="K43" s="34">
        <v>223077.87750355891</v>
      </c>
      <c r="L43" s="34">
        <v>130647.57858240747</v>
      </c>
      <c r="M43" s="34">
        <v>152998.68649155198</v>
      </c>
      <c r="N43" s="34">
        <v>906151.71180245467</v>
      </c>
      <c r="O43" s="25"/>
      <c r="P43" s="1"/>
      <c r="Q43" s="1"/>
    </row>
    <row r="44" spans="1:17" x14ac:dyDescent="0.25">
      <c r="A44" s="7" t="s">
        <v>51</v>
      </c>
      <c r="B44" s="8">
        <v>44</v>
      </c>
      <c r="C44" s="8" t="s">
        <v>52</v>
      </c>
      <c r="D44" s="34">
        <v>298601.22399101272</v>
      </c>
      <c r="E44" s="34">
        <v>176547.83052424167</v>
      </c>
      <c r="F44" s="34">
        <v>26662.183529985516</v>
      </c>
      <c r="G44" s="34">
        <v>0</v>
      </c>
      <c r="H44" s="34">
        <v>108452.30732561657</v>
      </c>
      <c r="I44" s="34">
        <v>95552.391677124077</v>
      </c>
      <c r="J44" s="34">
        <v>531451.48573674343</v>
      </c>
      <c r="K44" s="34">
        <v>892304.54031526018</v>
      </c>
      <c r="L44" s="34">
        <v>522550.84360517847</v>
      </c>
      <c r="M44" s="34">
        <v>632137.93425877206</v>
      </c>
      <c r="N44" s="34">
        <v>3284260.7409639349</v>
      </c>
      <c r="O44" s="25"/>
      <c r="P44" s="1"/>
      <c r="Q44" s="1"/>
    </row>
    <row r="45" spans="1:17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s="3" customFormat="1" ht="12" x14ac:dyDescent="0.2">
      <c r="A46" s="3" t="s">
        <v>14</v>
      </c>
    </row>
    <row r="47" spans="1:17" s="3" customFormat="1" ht="12" x14ac:dyDescent="0.2">
      <c r="A47" s="3" t="s">
        <v>15</v>
      </c>
    </row>
    <row r="48" spans="1:17" s="3" customFormat="1" ht="12" x14ac:dyDescent="0.2">
      <c r="A48" s="3" t="s">
        <v>16</v>
      </c>
    </row>
    <row r="49" spans="1:17" s="3" customFormat="1" ht="12" x14ac:dyDescent="0.2">
      <c r="A49" s="3" t="s">
        <v>17</v>
      </c>
    </row>
    <row r="50" spans="1:17" s="3" customFormat="1" ht="12" x14ac:dyDescent="0.2">
      <c r="A50" s="3" t="s">
        <v>18</v>
      </c>
    </row>
    <row r="51" spans="1:17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</row>
    <row r="54" spans="1:17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</row>
    <row r="55" spans="1:17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</row>
    <row r="56" spans="1:17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s="3" customFormat="1" ht="12" x14ac:dyDescent="0.2">
      <c r="A57" s="35" t="s">
        <v>35</v>
      </c>
      <c r="B57" s="35"/>
      <c r="C57" s="35"/>
      <c r="D57" s="35"/>
      <c r="E57" s="35"/>
      <c r="F57" s="35"/>
      <c r="G57" s="35"/>
      <c r="H57" s="35"/>
      <c r="I57" s="35"/>
      <c r="J57" s="35"/>
      <c r="K57" s="10"/>
    </row>
    <row r="58" spans="1:17" s="3" customFormat="1" ht="12" x14ac:dyDescent="0.2">
      <c r="A58" s="35" t="s">
        <v>72</v>
      </c>
      <c r="B58" s="35"/>
      <c r="C58" s="35"/>
      <c r="D58" s="35"/>
      <c r="E58" s="35"/>
      <c r="F58" s="35"/>
      <c r="G58" s="35"/>
      <c r="H58" s="35"/>
      <c r="I58" s="35"/>
      <c r="J58" s="35"/>
      <c r="K58" s="10"/>
    </row>
    <row r="59" spans="1:17" s="3" customFormat="1" ht="12" x14ac:dyDescent="0.2">
      <c r="A59" s="35" t="s">
        <v>73</v>
      </c>
      <c r="B59" s="35"/>
      <c r="C59" s="35"/>
      <c r="D59" s="35"/>
      <c r="E59" s="35"/>
      <c r="F59" s="35"/>
      <c r="G59" s="35"/>
      <c r="H59" s="35"/>
      <c r="I59" s="35"/>
      <c r="J59" s="35"/>
      <c r="K59" s="10"/>
    </row>
    <row r="60" spans="1:17" s="3" customFormat="1" ht="12" x14ac:dyDescent="0.2">
      <c r="A60" s="21" t="s">
        <v>71</v>
      </c>
    </row>
    <row r="61" spans="1:17" s="3" customFormat="1" ht="12" x14ac:dyDescent="0.2">
      <c r="A61" s="21"/>
    </row>
    <row r="62" spans="1:17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7" s="3" customFormat="1" ht="12" x14ac:dyDescent="0.2">
      <c r="A63" s="6" t="s">
        <v>25</v>
      </c>
      <c r="B63" s="8">
        <v>1</v>
      </c>
      <c r="C63" s="8" t="s">
        <v>38</v>
      </c>
      <c r="D63" s="33">
        <v>862498.64512896119</v>
      </c>
      <c r="E63" s="33">
        <v>3203436.9795971699</v>
      </c>
      <c r="F63" s="33">
        <v>0</v>
      </c>
      <c r="G63" s="33">
        <v>25220.291084999997</v>
      </c>
      <c r="H63" s="33">
        <v>4091155.9158111308</v>
      </c>
      <c r="I63" s="33">
        <v>613673.38737166952</v>
      </c>
      <c r="J63" s="33">
        <v>310927.8496016459</v>
      </c>
      <c r="K63" s="33">
        <v>327292.47326489049</v>
      </c>
      <c r="L63" s="33">
        <v>1251893.710238206</v>
      </c>
    </row>
    <row r="64" spans="1:17" s="3" customFormat="1" ht="12" x14ac:dyDescent="0.2">
      <c r="A64" s="6" t="s">
        <v>39</v>
      </c>
      <c r="B64" s="8">
        <v>3</v>
      </c>
      <c r="C64" s="8" t="s">
        <v>38</v>
      </c>
      <c r="D64" s="33">
        <v>859512.88718045142</v>
      </c>
      <c r="E64" s="33">
        <v>2528248.5422765994</v>
      </c>
      <c r="F64" s="33">
        <v>36574.42739226183</v>
      </c>
      <c r="G64" s="33">
        <v>26662.508386637503</v>
      </c>
      <c r="H64" s="33">
        <v>3450998.3652359503</v>
      </c>
      <c r="I64" s="33">
        <v>517649.75478539255</v>
      </c>
      <c r="J64" s="33">
        <v>262275.8757579322</v>
      </c>
      <c r="K64" s="33">
        <v>276079.86921887612</v>
      </c>
      <c r="L64" s="33">
        <v>1056005.4997622008</v>
      </c>
    </row>
    <row r="65" spans="1:17" s="3" customFormat="1" ht="12" x14ac:dyDescent="0.2">
      <c r="A65" s="6" t="s">
        <v>27</v>
      </c>
      <c r="B65" s="8">
        <v>4</v>
      </c>
      <c r="C65" s="8" t="s">
        <v>38</v>
      </c>
      <c r="D65" s="33">
        <v>810883.5728187795</v>
      </c>
      <c r="E65" s="33">
        <v>2451937.4301304109</v>
      </c>
      <c r="F65" s="33">
        <v>36574.42739226183</v>
      </c>
      <c r="G65" s="33">
        <v>26662.508386637503</v>
      </c>
      <c r="H65" s="33">
        <v>3326057.9387280899</v>
      </c>
      <c r="I65" s="33">
        <v>498908.69080921338</v>
      </c>
      <c r="J65" s="33">
        <v>252780.40334333479</v>
      </c>
      <c r="K65" s="33">
        <v>266084.63509824715</v>
      </c>
      <c r="L65" s="33">
        <v>1017773.7292507952</v>
      </c>
    </row>
    <row r="66" spans="1:17" s="3" customFormat="1" ht="12" x14ac:dyDescent="0.2">
      <c r="A66" s="6" t="s">
        <v>28</v>
      </c>
      <c r="B66" s="8">
        <v>5</v>
      </c>
      <c r="C66" s="8" t="s">
        <v>38</v>
      </c>
      <c r="D66" s="33">
        <v>765012.9836239242</v>
      </c>
      <c r="E66" s="33">
        <v>2107381.4058631673</v>
      </c>
      <c r="F66" s="33">
        <v>36574.42739226183</v>
      </c>
      <c r="G66" s="33">
        <v>26662.508386637503</v>
      </c>
      <c r="H66" s="33">
        <v>2935631.325265991</v>
      </c>
      <c r="I66" s="33">
        <v>440344.6987898986</v>
      </c>
      <c r="J66" s="33">
        <v>223107.98072021527</v>
      </c>
      <c r="K66" s="33">
        <v>234850.50602127926</v>
      </c>
      <c r="L66" s="33">
        <v>898303.18553139293</v>
      </c>
    </row>
    <row r="67" spans="1:17" s="3" customFormat="1" ht="12" x14ac:dyDescent="0.2">
      <c r="A67" s="6" t="s">
        <v>28</v>
      </c>
      <c r="B67" s="8">
        <v>6</v>
      </c>
      <c r="C67" s="8" t="s">
        <v>38</v>
      </c>
      <c r="D67" s="33">
        <v>721635.31945143326</v>
      </c>
      <c r="E67" s="33">
        <v>1780856.030810568</v>
      </c>
      <c r="F67" s="33">
        <v>26661.437621597852</v>
      </c>
      <c r="G67" s="33">
        <v>42058.393985306859</v>
      </c>
      <c r="H67" s="33">
        <v>2571211.1818689061</v>
      </c>
      <c r="I67" s="33">
        <v>385681.67728033592</v>
      </c>
      <c r="J67" s="33">
        <v>195412.04982203685</v>
      </c>
      <c r="K67" s="33">
        <v>205696.89454951248</v>
      </c>
      <c r="L67" s="33">
        <v>786790.62165188522</v>
      </c>
    </row>
    <row r="68" spans="1:17" s="3" customFormat="1" ht="12" x14ac:dyDescent="0.2">
      <c r="A68" s="6" t="s">
        <v>28</v>
      </c>
      <c r="B68" s="8">
        <v>7</v>
      </c>
      <c r="C68" s="8" t="s">
        <v>38</v>
      </c>
      <c r="D68" s="33">
        <v>674354.46942757384</v>
      </c>
      <c r="E68" s="33">
        <v>1353950.0317953106</v>
      </c>
      <c r="F68" s="33">
        <v>27029.780795238144</v>
      </c>
      <c r="G68" s="33">
        <v>42638.475744679585</v>
      </c>
      <c r="H68" s="33">
        <v>2097972.7577628018</v>
      </c>
      <c r="I68" s="33">
        <v>314695.91366442025</v>
      </c>
      <c r="J68" s="33">
        <v>159445.92958997295</v>
      </c>
      <c r="K68" s="33">
        <v>167837.82062102418</v>
      </c>
      <c r="L68" s="33">
        <v>641979.66387541743</v>
      </c>
    </row>
    <row r="69" spans="1:17" s="3" customFormat="1" ht="12" x14ac:dyDescent="0.2">
      <c r="A69" s="6" t="s">
        <v>29</v>
      </c>
      <c r="B69" s="8">
        <v>8</v>
      </c>
      <c r="C69" s="8" t="s">
        <v>38</v>
      </c>
      <c r="D69" s="33">
        <v>636117.64729351236</v>
      </c>
      <c r="E69" s="33">
        <v>1059148.1567703811</v>
      </c>
      <c r="F69" s="33">
        <v>27539.925180362545</v>
      </c>
      <c r="G69" s="33">
        <v>43442.466099292527</v>
      </c>
      <c r="H69" s="33">
        <v>1766248.1953435487</v>
      </c>
      <c r="I69" s="33">
        <v>264937.22930153226</v>
      </c>
      <c r="J69" s="33">
        <v>134234.86284610967</v>
      </c>
      <c r="K69" s="33">
        <v>141299.85562748389</v>
      </c>
      <c r="L69" s="33">
        <v>540471.94777512585</v>
      </c>
    </row>
    <row r="70" spans="1:17" s="3" customFormat="1" ht="12" x14ac:dyDescent="0.2">
      <c r="A70" s="6" t="s">
        <v>30</v>
      </c>
      <c r="B70" s="8">
        <v>9</v>
      </c>
      <c r="C70" s="8" t="s">
        <v>38</v>
      </c>
      <c r="D70" s="33">
        <v>588938.51911826688</v>
      </c>
      <c r="E70" s="33">
        <v>813827.93193152756</v>
      </c>
      <c r="F70" s="33">
        <v>27539.925180362545</v>
      </c>
      <c r="G70" s="33">
        <v>43442.466099292527</v>
      </c>
      <c r="H70" s="33">
        <v>1473748.8423294497</v>
      </c>
      <c r="I70" s="33">
        <v>221062.32634941745</v>
      </c>
      <c r="J70" s="33">
        <v>112004.91201703815</v>
      </c>
      <c r="K70" s="33">
        <v>117899.90738635598</v>
      </c>
      <c r="L70" s="33">
        <v>450967.14575281157</v>
      </c>
    </row>
    <row r="71" spans="1:17" s="3" customFormat="1" ht="12" x14ac:dyDescent="0.2">
      <c r="A71" s="6" t="s">
        <v>31</v>
      </c>
      <c r="B71" s="8">
        <v>10</v>
      </c>
      <c r="C71" s="8" t="s">
        <v>38</v>
      </c>
      <c r="D71" s="33">
        <v>545354.70760671329</v>
      </c>
      <c r="E71" s="33">
        <v>615163.69326612807</v>
      </c>
      <c r="F71" s="33">
        <v>27539.925180362545</v>
      </c>
      <c r="G71" s="33">
        <v>43442.466099292527</v>
      </c>
      <c r="H71" s="33">
        <v>1231500.7921524965</v>
      </c>
      <c r="I71" s="33">
        <v>184725.11882287444</v>
      </c>
      <c r="J71" s="33">
        <v>93594.060203589732</v>
      </c>
      <c r="K71" s="33">
        <v>98520.063372199729</v>
      </c>
      <c r="L71" s="33">
        <v>376839.24239866389</v>
      </c>
    </row>
    <row r="72" spans="1:17" s="3" customFormat="1" ht="12" x14ac:dyDescent="0.2">
      <c r="A72" s="6" t="s">
        <v>32</v>
      </c>
      <c r="B72" s="8">
        <v>11</v>
      </c>
      <c r="C72" s="8" t="s">
        <v>38</v>
      </c>
      <c r="D72" s="33">
        <v>504990.80300517398</v>
      </c>
      <c r="E72" s="33">
        <v>464824.5064095807</v>
      </c>
      <c r="F72" s="33">
        <v>27539.925180362545</v>
      </c>
      <c r="G72" s="33">
        <v>43442.466099292527</v>
      </c>
      <c r="H72" s="33">
        <v>1040797.7006944098</v>
      </c>
      <c r="I72" s="33">
        <v>156119.65510416147</v>
      </c>
      <c r="J72" s="33">
        <v>79100.625252775135</v>
      </c>
      <c r="K72" s="33">
        <v>83263.816055552801</v>
      </c>
      <c r="L72" s="33">
        <v>318484.09641248942</v>
      </c>
    </row>
    <row r="73" spans="1:17" s="3" customFormat="1" ht="12" x14ac:dyDescent="0.2">
      <c r="A73" s="6" t="s">
        <v>33</v>
      </c>
      <c r="B73" s="8">
        <v>12</v>
      </c>
      <c r="C73" s="8" t="s">
        <v>38</v>
      </c>
      <c r="D73" s="33">
        <v>467584.12497818307</v>
      </c>
      <c r="E73" s="33">
        <v>343098.8170654524</v>
      </c>
      <c r="F73" s="33">
        <v>102485.06347517222</v>
      </c>
      <c r="G73" s="33">
        <v>71771.850943531186</v>
      </c>
      <c r="H73" s="33">
        <v>984939.85646233882</v>
      </c>
      <c r="I73" s="33">
        <v>147740.97846935084</v>
      </c>
      <c r="J73" s="33">
        <v>74855.429091137761</v>
      </c>
      <c r="K73" s="33">
        <v>78795.188516987124</v>
      </c>
      <c r="L73" s="33">
        <v>301391.59607747576</v>
      </c>
    </row>
    <row r="74" spans="1:17" s="3" customFormat="1" ht="12" x14ac:dyDescent="0.2">
      <c r="A74" s="6" t="s">
        <v>33</v>
      </c>
      <c r="B74" s="8">
        <v>13</v>
      </c>
      <c r="C74" s="8" t="s">
        <v>38</v>
      </c>
      <c r="D74" s="33">
        <v>432932.06071909278</v>
      </c>
      <c r="E74" s="33">
        <v>255316.88724904455</v>
      </c>
      <c r="F74" s="33">
        <v>99456.328077299433</v>
      </c>
      <c r="G74" s="33">
        <v>71771.850943531186</v>
      </c>
      <c r="H74" s="33">
        <v>859477.12698896788</v>
      </c>
      <c r="I74" s="33">
        <v>128921.56904834518</v>
      </c>
      <c r="J74" s="33">
        <v>65320.261651161563</v>
      </c>
      <c r="K74" s="33">
        <v>68758.17015911745</v>
      </c>
      <c r="L74" s="33">
        <v>263000.00085862417</v>
      </c>
    </row>
    <row r="75" spans="1:17" s="3" customFormat="1" ht="12" x14ac:dyDescent="0.2">
      <c r="A75" s="6" t="s">
        <v>40</v>
      </c>
      <c r="B75" s="8">
        <v>14</v>
      </c>
      <c r="C75" s="8" t="s">
        <v>38</v>
      </c>
      <c r="D75" s="33">
        <v>400797.46115959197</v>
      </c>
      <c r="E75" s="33">
        <v>192861.30401622268</v>
      </c>
      <c r="F75" s="33">
        <v>98659.735367884889</v>
      </c>
      <c r="G75" s="33">
        <v>71771.850943531186</v>
      </c>
      <c r="H75" s="33">
        <v>764090.35148723086</v>
      </c>
      <c r="I75" s="33">
        <v>114613.55272308459</v>
      </c>
      <c r="J75" s="33">
        <v>58070.866713029536</v>
      </c>
      <c r="K75" s="33">
        <v>61127.228118978455</v>
      </c>
      <c r="L75" s="33">
        <v>233811.64755509261</v>
      </c>
    </row>
    <row r="76" spans="1:17" s="3" customFormat="1" ht="12" x14ac:dyDescent="0.2"/>
    <row r="77" spans="1:17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</sheetData>
  <mergeCells count="7">
    <mergeCell ref="A59:J59"/>
    <mergeCell ref="A6:Q6"/>
    <mergeCell ref="A9:C9"/>
    <mergeCell ref="A28:F28"/>
    <mergeCell ref="A40:B40"/>
    <mergeCell ref="A57:J57"/>
    <mergeCell ref="A58:J58"/>
  </mergeCells>
  <pageMargins left="0.7" right="0.7" top="0.75" bottom="0.75" header="0.3" footer="0.3"/>
  <pageSetup paperSize="2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2022</vt:lpstr>
      <vt:lpstr>ENERO A MAYO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2023-08-31T17:57:26Z</cp:lastPrinted>
  <dcterms:created xsi:type="dcterms:W3CDTF">2016-07-29T12:41:15Z</dcterms:created>
  <dcterms:modified xsi:type="dcterms:W3CDTF">2026-05-06T13:54:12Z</dcterms:modified>
</cp:coreProperties>
</file>