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CENTRO COSTOS\2024\"/>
    </mc:Choice>
  </mc:AlternateContent>
  <xr:revisionPtr revIDLastSave="0" documentId="13_ncr:1_{F31625F0-7F74-4DEF-8250-0AFD927C98B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AÑO 2024 " sheetId="12" r:id="rId2"/>
  </sheets>
  <calcPr calcId="181029"/>
</workbook>
</file>

<file path=xl/calcChain.xml><?xml version="1.0" encoding="utf-8"?>
<calcChain xmlns="http://schemas.openxmlformats.org/spreadsheetml/2006/main">
  <c r="U12" i="12" l="1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11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12" i="12"/>
  <c r="P13" i="12"/>
  <c r="P12" i="12" l="1"/>
  <c r="F12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H64" i="12"/>
  <c r="L63" i="12"/>
  <c r="K63" i="12"/>
  <c r="J63" i="12"/>
  <c r="I63" i="12"/>
  <c r="H63" i="12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<sst xmlns="http://schemas.openxmlformats.org/spreadsheetml/2006/main" count="320" uniqueCount="77">
  <si>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</si>
  <si>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</si>
  <si>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</si>
  <si>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</si>
  <si>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</si>
  <si>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</si>
  <si>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</si>
  <si>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</si>
  <si>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</si>
  <si>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</si>
  <si>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</si>
  <si>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</si>
  <si>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</si>
  <si>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</si>
  <si>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</si>
  <si>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</si>
  <si>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</si>
  <si>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</si>
  <si>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</si>
  <si>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</si>
  <si>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</si>
  <si>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</si>
  <si>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</si>
  <si>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</si>
  <si>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</si>
  <si>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</si>
  <si>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</si>
  <si>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</si>
  <si>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</si>
  <si>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</si>
  <si>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</si>
  <si>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</si>
  <si>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</si>
  <si>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</si>
  <si>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</si>
  <si>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</si>
  <si>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</si>
  <si>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</si>
  <si>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</si>
  <si>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</si>
  <si>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</si>
  <si>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</si>
  <si>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</si>
  <si>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</si>
  <si>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</si>
  <si>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</si>
  <si>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</si>
  <si>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</si>
  <si>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</si>
  <si>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</si>
  <si>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</si>
  <si>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</si>
  <si>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</si>
  <si>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</si>
  <si>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</si>
  <si>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</si>
  <si>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</si>
  <si>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</si>
  <si>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</si>
  <si>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</si>
  <si>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</si>
  <si>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</si>
  <si>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</si>
  <si>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</si>
  <si>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</si>
  <si>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</si>
  <si>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</si>
  <si>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</si>
  <si>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</si>
  <si>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</si>
  <si>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 xml:space="preserve">ART 1 LEY 21.526 REAJUSTE </t>
  </si>
  <si>
    <t>VALOR DE 1 BIENIO X GRADO</t>
  </si>
  <si>
    <t>REAJUSTADO 12% DESDE GRADO 6 AL 14 SEGÚN LEY N° 21.526, MODIFICADA CON LEY N° 21.599</t>
  </si>
  <si>
    <t>ESCALA DE REMUNERACIONES PERSONAL MUNICIPAL DICIEMBRE 2023 A NOVIEMBRE 2024, LEY DE REAJUSTE N° 21.647</t>
  </si>
  <si>
    <t>REAJUSTE DEL 4,3%  DESDE EL GRADO 1 AL 14</t>
  </si>
  <si>
    <t>RIGE A CONTAR DE DICIEMBRE 2023 A NOVIEMBRE 2024</t>
  </si>
  <si>
    <t>LEY N° 21.647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</si>
</sst>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1" fontId="3" fillId="0" borderId="1" xfId="3" applyFont="1" applyBorder="1"/>
  </cellXfs>
  <cellStyles count="4">
    <cellStyle name="Millares [0]" xfId="3" builtinId="6"/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x14ac:dyDescent="0.25">
      <c r="A7" s="3" t="s">
        <v>69</v>
      </c>
    </row>
    <row r="9" spans="1:20" x14ac:dyDescent="0.25">
      <c r="A9" s="35" t="s">
        <v>34</v>
      </c>
      <c r="B9" s="35"/>
      <c r="C9" s="3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35"/>
      <c r="B28" s="35"/>
      <c r="C28" s="35"/>
      <c r="D28" s="35"/>
      <c r="E28" s="35"/>
      <c r="F28" s="35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6" t="s">
        <v>42</v>
      </c>
      <c r="B40" s="37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3" t="s">
        <v>35</v>
      </c>
      <c r="B57" s="33"/>
      <c r="C57" s="33"/>
      <c r="D57" s="33"/>
      <c r="E57" s="33"/>
      <c r="F57" s="33"/>
      <c r="G57" s="33"/>
      <c r="H57" s="33"/>
      <c r="I57" s="33"/>
      <c r="J57" s="33"/>
      <c r="K57" s="10"/>
    </row>
    <row r="58" spans="1:18" s="3" customFormat="1" ht="12" x14ac:dyDescent="0.2">
      <c r="A58" s="33" t="s">
        <v>67</v>
      </c>
      <c r="B58" s="33"/>
      <c r="C58" s="33"/>
      <c r="D58" s="33"/>
      <c r="E58" s="33"/>
      <c r="F58" s="33"/>
      <c r="G58" s="33"/>
      <c r="H58" s="33"/>
      <c r="I58" s="33"/>
      <c r="J58" s="33"/>
      <c r="K58" s="10"/>
    </row>
    <row r="59" spans="1:18" s="3" customFormat="1" ht="12" x14ac:dyDescent="0.2">
      <c r="A59" s="33" t="s">
        <v>36</v>
      </c>
      <c r="B59" s="33"/>
      <c r="C59" s="33"/>
      <c r="D59" s="33"/>
      <c r="E59" s="33"/>
      <c r="F59" s="33"/>
      <c r="G59" s="33"/>
      <c r="H59" s="33"/>
      <c r="I59" s="33"/>
      <c r="J59" s="33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A603-332F-43B9-816F-A4464BF85B81}">
  <sheetPr>
    <pageSetUpPr fitToPage="1"/>
  </sheetPr>
  <dimension ref="A1:U90"/>
  <sheetViews>
    <sheetView tabSelected="1" workbookViewId="0">
      <selection activeCell="P34" sqref="P34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1" s="3" customFormat="1" ht="12" x14ac:dyDescent="0.2">
      <c r="A1" s="3" t="s">
        <v>20</v>
      </c>
    </row>
    <row r="2" spans="1:21" s="3" customFormat="1" ht="12" x14ac:dyDescent="0.2">
      <c r="A2" s="3" t="s">
        <v>61</v>
      </c>
    </row>
    <row r="3" spans="1:21" s="3" customFormat="1" ht="12" x14ac:dyDescent="0.2">
      <c r="A3" s="3" t="s">
        <v>62</v>
      </c>
    </row>
    <row r="4" spans="1:21" s="3" customFormat="1" ht="12" x14ac:dyDescent="0.2">
      <c r="A4" s="3" t="s">
        <v>21</v>
      </c>
    </row>
    <row r="5" spans="1:21" s="1" customFormat="1" ht="12" x14ac:dyDescent="0.2"/>
    <row r="6" spans="1:21" s="1" customFormat="1" ht="26.25" customHeight="1" x14ac:dyDescent="0.2">
      <c r="A6" s="34" t="s">
        <v>73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1" x14ac:dyDescent="0.25">
      <c r="A7" s="3" t="s">
        <v>74</v>
      </c>
    </row>
    <row r="9" spans="1:21" x14ac:dyDescent="0.25">
      <c r="A9" s="36" t="s">
        <v>34</v>
      </c>
      <c r="B9" s="38"/>
      <c r="C9" s="3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1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70</v>
      </c>
      <c r="P10" s="13" t="s">
        <v>11</v>
      </c>
      <c r="Q10" s="20"/>
      <c r="R10" s="13" t="s">
        <v>55</v>
      </c>
      <c r="S10" s="13" t="s">
        <v>54</v>
      </c>
      <c r="T10" s="13" t="s">
        <v>56</v>
      </c>
      <c r="U10" s="14" t="s">
        <v>71</v>
      </c>
    </row>
    <row r="11" spans="1:21" x14ac:dyDescent="0.25">
      <c r="A11" s="6" t="s">
        <v>25</v>
      </c>
      <c r="B11" s="8">
        <v>1</v>
      </c>
      <c r="C11" s="8" t="s">
        <v>52</v>
      </c>
      <c r="D11" s="26">
        <v>823331.29350079992</v>
      </c>
      <c r="E11" s="26">
        <v>177016.0800968</v>
      </c>
      <c r="F11" s="26">
        <v>3057964.1219791998</v>
      </c>
      <c r="G11" s="26">
        <v>25451.724059999997</v>
      </c>
      <c r="H11" s="26">
        <v>123817.48377599998</v>
      </c>
      <c r="I11" s="26">
        <v>273318.21508319996</v>
      </c>
      <c r="J11" s="26">
        <v>0</v>
      </c>
      <c r="K11" s="26">
        <v>3881295.4154799995</v>
      </c>
      <c r="L11" s="26">
        <v>0</v>
      </c>
      <c r="M11" s="26">
        <v>0</v>
      </c>
      <c r="N11" s="26">
        <v>0</v>
      </c>
      <c r="O11" s="26">
        <v>0</v>
      </c>
      <c r="P11" s="26">
        <v>8362194.3339759996</v>
      </c>
      <c r="Q11" s="1"/>
      <c r="R11" s="5">
        <v>0</v>
      </c>
      <c r="S11" s="5">
        <v>0</v>
      </c>
      <c r="T11" s="5">
        <v>0</v>
      </c>
      <c r="U11" s="5">
        <f>+D11*0.02</f>
        <v>16466.625870016</v>
      </c>
    </row>
    <row r="12" spans="1:21" x14ac:dyDescent="0.25">
      <c r="A12" s="6" t="s">
        <v>26</v>
      </c>
      <c r="B12" s="8">
        <v>3</v>
      </c>
      <c r="C12" s="8" t="s">
        <v>52</v>
      </c>
      <c r="D12" s="26">
        <v>820481.12327999994</v>
      </c>
      <c r="E12" s="26">
        <v>176403.97009759999</v>
      </c>
      <c r="F12" s="26">
        <f>+E64</f>
        <v>2413437</v>
      </c>
      <c r="G12" s="26">
        <v>25451.724059999997</v>
      </c>
      <c r="H12" s="26">
        <v>128248.14527279999</v>
      </c>
      <c r="I12" s="26">
        <v>281908.89876799996</v>
      </c>
      <c r="J12" s="26">
        <v>34913.528019999998</v>
      </c>
      <c r="K12" s="26">
        <v>0</v>
      </c>
      <c r="L12" s="26">
        <v>969876.13610719994</v>
      </c>
      <c r="M12" s="26">
        <v>646583.73834319995</v>
      </c>
      <c r="N12" s="26">
        <v>0</v>
      </c>
      <c r="O12" s="26">
        <v>0</v>
      </c>
      <c r="P12" s="26">
        <f>+D12+E12+F12+G12+H12+I12+J12+L12+M12</f>
        <v>5497304.2639487991</v>
      </c>
      <c r="Q12" s="1"/>
      <c r="R12" s="5">
        <f>SUM(D12+F12)/190*1.25</f>
        <v>21275.777126842106</v>
      </c>
      <c r="S12" s="5">
        <f>(D12+F12)/190*1.5</f>
        <v>25530.932552210525</v>
      </c>
      <c r="T12" s="5">
        <f>(D12+F12)/190/2</f>
        <v>8510.3108507368415</v>
      </c>
      <c r="U12" s="5">
        <f t="shared" ref="U12:U26" si="0">+D12*0.02</f>
        <v>16409.622465599998</v>
      </c>
    </row>
    <row r="13" spans="1:21" x14ac:dyDescent="0.25">
      <c r="A13" s="6" t="s">
        <v>27</v>
      </c>
      <c r="B13" s="8">
        <v>3</v>
      </c>
      <c r="C13" s="8" t="s">
        <v>52</v>
      </c>
      <c r="D13" s="26">
        <v>820481.12327999994</v>
      </c>
      <c r="E13" s="26">
        <v>176403.97009759999</v>
      </c>
      <c r="F13" s="26">
        <v>2413437</v>
      </c>
      <c r="G13" s="26">
        <v>25451.724059999997</v>
      </c>
      <c r="H13" s="26">
        <v>128248.14527279999</v>
      </c>
      <c r="I13" s="26">
        <v>281908.89876799996</v>
      </c>
      <c r="J13" s="26">
        <v>34913.528019999998</v>
      </c>
      <c r="K13" s="26">
        <v>0</v>
      </c>
      <c r="L13" s="26">
        <v>0</v>
      </c>
      <c r="M13" s="26">
        <v>0</v>
      </c>
      <c r="N13" s="26">
        <v>656391.24173280003</v>
      </c>
      <c r="O13" s="26">
        <v>0</v>
      </c>
      <c r="P13" s="26">
        <f>+D13+E13+F13+G13+H13+I13+J13+L13+M13+N13</f>
        <v>4537235.6312311999</v>
      </c>
      <c r="Q13" s="1"/>
      <c r="R13" s="5">
        <f t="shared" ref="R13:T26" si="1">SUM(D13+F13)/190*1.25</f>
        <v>21275.777126842106</v>
      </c>
      <c r="S13" s="5">
        <f t="shared" ref="S13:S26" si="2">(D13+F13)/190*1.5</f>
        <v>25530.932552210525</v>
      </c>
      <c r="T13" s="5">
        <f t="shared" ref="T13:T26" si="3">(D13+F13)/190/2</f>
        <v>8510.3108507368415</v>
      </c>
      <c r="U13" s="5">
        <f t="shared" si="0"/>
        <v>16409.622465599998</v>
      </c>
    </row>
    <row r="14" spans="1:21" x14ac:dyDescent="0.25">
      <c r="A14" s="6" t="s">
        <v>27</v>
      </c>
      <c r="B14" s="8">
        <v>4</v>
      </c>
      <c r="C14" s="8" t="s">
        <v>52</v>
      </c>
      <c r="D14" s="26">
        <v>774060.13871199999</v>
      </c>
      <c r="E14" s="26">
        <v>166423.08840079998</v>
      </c>
      <c r="F14" s="26">
        <v>2340591.2894279999</v>
      </c>
      <c r="G14" s="26">
        <v>25451.724059999997</v>
      </c>
      <c r="H14" s="26">
        <v>131637.47974159999</v>
      </c>
      <c r="I14" s="26">
        <v>288466.61608240003</v>
      </c>
      <c r="J14" s="26">
        <v>34913.528019999998</v>
      </c>
      <c r="K14" s="26">
        <v>0</v>
      </c>
      <c r="L14" s="26">
        <v>0</v>
      </c>
      <c r="M14" s="26">
        <v>0</v>
      </c>
      <c r="N14" s="26">
        <v>619242.82504559995</v>
      </c>
      <c r="O14" s="26">
        <v>0</v>
      </c>
      <c r="P14" s="26">
        <v>4380786.6894904003</v>
      </c>
      <c r="Q14" s="1"/>
      <c r="R14" s="5">
        <f t="shared" si="1"/>
        <v>20491.127816710527</v>
      </c>
      <c r="S14" s="5">
        <f t="shared" si="2"/>
        <v>24589.353380052635</v>
      </c>
      <c r="T14" s="5">
        <f t="shared" si="3"/>
        <v>8196.451126684211</v>
      </c>
      <c r="U14" s="5">
        <f t="shared" si="0"/>
        <v>15481.202774240001</v>
      </c>
    </row>
    <row r="15" spans="1:21" x14ac:dyDescent="0.25">
      <c r="A15" s="6" t="s">
        <v>28</v>
      </c>
      <c r="B15" s="8">
        <v>5</v>
      </c>
      <c r="C15" s="8" t="s">
        <v>52</v>
      </c>
      <c r="D15" s="26">
        <v>730272.60148079996</v>
      </c>
      <c r="E15" s="26">
        <v>157008.85775679999</v>
      </c>
      <c r="F15" s="26">
        <v>2011682.0688215999</v>
      </c>
      <c r="G15" s="26">
        <v>25451.724059999997</v>
      </c>
      <c r="H15" s="26">
        <v>135080.73063519999</v>
      </c>
      <c r="I15" s="26">
        <v>295050.76301679999</v>
      </c>
      <c r="J15" s="26">
        <v>34913.528019999998</v>
      </c>
      <c r="K15" s="26">
        <v>0</v>
      </c>
      <c r="L15" s="26">
        <v>0</v>
      </c>
      <c r="M15" s="26">
        <v>0</v>
      </c>
      <c r="N15" s="26">
        <v>617237.3454799999</v>
      </c>
      <c r="O15" s="26">
        <v>0</v>
      </c>
      <c r="P15" s="26">
        <v>4006697.6192711997</v>
      </c>
      <c r="Q15" s="1"/>
      <c r="R15" s="5">
        <f t="shared" si="1"/>
        <v>18039.175462515788</v>
      </c>
      <c r="S15" s="5">
        <f t="shared" si="2"/>
        <v>21647.010555018947</v>
      </c>
      <c r="T15" s="5">
        <f t="shared" si="3"/>
        <v>7215.6701850063155</v>
      </c>
      <c r="U15" s="5">
        <f t="shared" si="0"/>
        <v>14605.452029615999</v>
      </c>
    </row>
    <row r="16" spans="1:21" x14ac:dyDescent="0.25">
      <c r="A16" s="6" t="s">
        <v>28</v>
      </c>
      <c r="B16" s="8">
        <v>6</v>
      </c>
      <c r="C16" s="8" t="s">
        <v>52</v>
      </c>
      <c r="D16" s="26">
        <v>688864.78182348283</v>
      </c>
      <c r="E16" s="26">
        <v>148105.92809204882</v>
      </c>
      <c r="F16" s="26">
        <v>1699984.6987200002</v>
      </c>
      <c r="G16" s="26">
        <v>25450.70192</v>
      </c>
      <c r="H16" s="26">
        <v>125676.96086399999</v>
      </c>
      <c r="I16" s="26">
        <v>329790.2069553638</v>
      </c>
      <c r="J16" s="26">
        <v>40148.459499679993</v>
      </c>
      <c r="K16" s="26">
        <v>0</v>
      </c>
      <c r="L16" s="26">
        <v>0</v>
      </c>
      <c r="M16" s="26">
        <v>0</v>
      </c>
      <c r="N16" s="26">
        <v>551086.4889600001</v>
      </c>
      <c r="O16" s="26">
        <v>0</v>
      </c>
      <c r="P16" s="26">
        <v>3609108.2268345756</v>
      </c>
      <c r="Q16" s="1"/>
      <c r="R16" s="5">
        <f t="shared" si="1"/>
        <v>15716.115003575545</v>
      </c>
      <c r="S16" s="5">
        <f t="shared" si="2"/>
        <v>18859.338004290657</v>
      </c>
      <c r="T16" s="5">
        <f t="shared" si="3"/>
        <v>6286.4460014302185</v>
      </c>
      <c r="U16" s="5">
        <f t="shared" si="0"/>
        <v>13777.295636469657</v>
      </c>
    </row>
    <row r="17" spans="1:21" x14ac:dyDescent="0.25">
      <c r="A17" s="6" t="s">
        <v>28</v>
      </c>
      <c r="B17" s="8">
        <v>7</v>
      </c>
      <c r="C17" s="8" t="s">
        <v>52</v>
      </c>
      <c r="D17" s="26">
        <v>643731.02581376652</v>
      </c>
      <c r="E17" s="26">
        <v>138402.17054995982</v>
      </c>
      <c r="F17" s="26">
        <v>1292465.1387096432</v>
      </c>
      <c r="G17" s="26">
        <v>25802.318080000001</v>
      </c>
      <c r="H17" s="26">
        <v>95023.975200000001</v>
      </c>
      <c r="I17" s="26">
        <v>230552.73024</v>
      </c>
      <c r="J17" s="26">
        <v>40702.198880000004</v>
      </c>
      <c r="K17" s="26">
        <v>0</v>
      </c>
      <c r="L17" s="26">
        <v>0</v>
      </c>
      <c r="M17" s="26">
        <v>0</v>
      </c>
      <c r="N17" s="26">
        <v>509789.69663999998</v>
      </c>
      <c r="O17" s="26">
        <v>0</v>
      </c>
      <c r="P17" s="26">
        <v>2976469.2541133701</v>
      </c>
      <c r="Q17" s="1"/>
      <c r="R17" s="5">
        <f t="shared" si="1"/>
        <v>12738.132661338223</v>
      </c>
      <c r="S17" s="5">
        <f t="shared" si="2"/>
        <v>15285.759193605867</v>
      </c>
      <c r="T17" s="5">
        <f t="shared" si="3"/>
        <v>5095.253064535289</v>
      </c>
      <c r="U17" s="5">
        <f t="shared" si="0"/>
        <v>12874.62051627533</v>
      </c>
    </row>
    <row r="18" spans="1:21" x14ac:dyDescent="0.25">
      <c r="A18" s="6" t="s">
        <v>28</v>
      </c>
      <c r="B18" s="8">
        <v>8</v>
      </c>
      <c r="C18" s="8" t="s">
        <v>52</v>
      </c>
      <c r="D18" s="26">
        <v>607230.59487999999</v>
      </c>
      <c r="E18" s="26">
        <v>130554.5778992</v>
      </c>
      <c r="F18" s="26">
        <v>1011050.65712</v>
      </c>
      <c r="G18" s="26">
        <v>26289.29604668868</v>
      </c>
      <c r="H18" s="26">
        <v>73868.597600000008</v>
      </c>
      <c r="I18" s="26">
        <v>179169.27768602097</v>
      </c>
      <c r="J18" s="26">
        <v>41469.678831839999</v>
      </c>
      <c r="K18" s="26">
        <v>0</v>
      </c>
      <c r="L18" s="26">
        <v>0</v>
      </c>
      <c r="M18" s="26">
        <v>0</v>
      </c>
      <c r="N18" s="26">
        <v>465841.66346210247</v>
      </c>
      <c r="O18" s="26">
        <v>0</v>
      </c>
      <c r="P18" s="26">
        <v>2535474.3435258521</v>
      </c>
      <c r="Q18" s="1"/>
      <c r="R18" s="5">
        <f t="shared" si="1"/>
        <v>10646.587184210526</v>
      </c>
      <c r="S18" s="5">
        <f t="shared" si="2"/>
        <v>12775.90462105263</v>
      </c>
      <c r="T18" s="5">
        <f t="shared" si="3"/>
        <v>4258.6348736842101</v>
      </c>
      <c r="U18" s="5">
        <f t="shared" si="0"/>
        <v>12144.6118976</v>
      </c>
    </row>
    <row r="19" spans="1:21" x14ac:dyDescent="0.25">
      <c r="A19" s="6" t="s">
        <v>65</v>
      </c>
      <c r="B19" s="8">
        <v>9</v>
      </c>
      <c r="C19" s="8" t="s">
        <v>52</v>
      </c>
      <c r="D19" s="26">
        <v>562193.94137782906</v>
      </c>
      <c r="E19" s="26">
        <v>120871.69739623324</v>
      </c>
      <c r="F19" s="26">
        <v>776870.79007999995</v>
      </c>
      <c r="G19" s="26">
        <v>26289.29604668868</v>
      </c>
      <c r="H19" s="26">
        <v>56306.941374763148</v>
      </c>
      <c r="I19" s="26">
        <v>136599.95775999999</v>
      </c>
      <c r="J19" s="26">
        <v>41469.678831839999</v>
      </c>
      <c r="K19" s="26">
        <v>0</v>
      </c>
      <c r="L19" s="26">
        <v>0</v>
      </c>
      <c r="M19" s="26">
        <v>0</v>
      </c>
      <c r="N19" s="26">
        <v>421567.07555066823</v>
      </c>
      <c r="O19" s="26">
        <v>0</v>
      </c>
      <c r="P19" s="26">
        <v>2142169.3784180228</v>
      </c>
      <c r="Q19" s="1"/>
      <c r="R19" s="5">
        <f t="shared" si="1"/>
        <v>8809.6363911699282</v>
      </c>
      <c r="S19" s="5">
        <f t="shared" si="2"/>
        <v>10571.563669403913</v>
      </c>
      <c r="T19" s="5">
        <f t="shared" si="3"/>
        <v>3523.8545564679712</v>
      </c>
      <c r="U19" s="5">
        <f t="shared" si="0"/>
        <v>11243.878827556582</v>
      </c>
    </row>
    <row r="20" spans="1:21" x14ac:dyDescent="0.25">
      <c r="A20" s="6" t="s">
        <v>65</v>
      </c>
      <c r="B20" s="8">
        <v>10</v>
      </c>
      <c r="C20" s="8" t="s">
        <v>52</v>
      </c>
      <c r="D20" s="26">
        <v>520589.33584000001</v>
      </c>
      <c r="E20" s="26">
        <v>111926.70720560002</v>
      </c>
      <c r="F20" s="26">
        <v>587228.1912</v>
      </c>
      <c r="G20" s="26">
        <v>26289.29604668868</v>
      </c>
      <c r="H20" s="26">
        <v>42110.894739638548</v>
      </c>
      <c r="I20" s="26">
        <v>102088.01177558584</v>
      </c>
      <c r="J20" s="26">
        <v>41469.678831839999</v>
      </c>
      <c r="K20" s="26">
        <v>0</v>
      </c>
      <c r="L20" s="26">
        <v>0</v>
      </c>
      <c r="M20" s="26">
        <v>0</v>
      </c>
      <c r="N20" s="26">
        <v>381502.36543999997</v>
      </c>
      <c r="O20" s="26">
        <v>0</v>
      </c>
      <c r="P20" s="26">
        <v>1813204.4810793533</v>
      </c>
      <c r="Q20" s="1"/>
      <c r="R20" s="5">
        <f t="shared" si="1"/>
        <v>7288.2732042105272</v>
      </c>
      <c r="S20" s="5">
        <f t="shared" si="2"/>
        <v>8745.9278450526326</v>
      </c>
      <c r="T20" s="5">
        <f t="shared" si="3"/>
        <v>2915.3092816842109</v>
      </c>
      <c r="U20" s="5">
        <f t="shared" si="0"/>
        <v>10411.786716800001</v>
      </c>
    </row>
    <row r="21" spans="1:21" x14ac:dyDescent="0.25">
      <c r="A21" s="6" t="s">
        <v>65</v>
      </c>
      <c r="B21" s="8">
        <v>11</v>
      </c>
      <c r="C21" s="8" t="s">
        <v>52</v>
      </c>
      <c r="D21" s="26">
        <v>482058.41643042897</v>
      </c>
      <c r="E21" s="26">
        <v>103642.55953254222</v>
      </c>
      <c r="F21" s="26">
        <v>443716.1313521238</v>
      </c>
      <c r="G21" s="26">
        <v>26289.29604668868</v>
      </c>
      <c r="H21" s="26">
        <v>31347.573600000003</v>
      </c>
      <c r="I21" s="26">
        <v>76091.017863294182</v>
      </c>
      <c r="J21" s="26">
        <v>41469.678831839999</v>
      </c>
      <c r="K21" s="26">
        <v>0</v>
      </c>
      <c r="L21" s="26">
        <v>0</v>
      </c>
      <c r="M21" s="26">
        <v>0</v>
      </c>
      <c r="N21" s="26">
        <v>345257.79728144431</v>
      </c>
      <c r="O21" s="26">
        <v>0</v>
      </c>
      <c r="P21" s="26">
        <v>1549872.4709383622</v>
      </c>
      <c r="Q21" s="1"/>
      <c r="R21" s="5">
        <f t="shared" si="1"/>
        <v>6090.622024885216</v>
      </c>
      <c r="S21" s="5">
        <f t="shared" si="2"/>
        <v>7308.7464298622599</v>
      </c>
      <c r="T21" s="5">
        <f t="shared" si="3"/>
        <v>2436.2488099540865</v>
      </c>
      <c r="U21" s="5">
        <f t="shared" si="0"/>
        <v>9641.168328608579</v>
      </c>
    </row>
    <row r="22" spans="1:21" x14ac:dyDescent="0.25">
      <c r="A22" s="6" t="s">
        <v>65</v>
      </c>
      <c r="B22" s="8">
        <v>12</v>
      </c>
      <c r="C22" s="8" t="s">
        <v>52</v>
      </c>
      <c r="D22" s="26">
        <v>446350.43151999998</v>
      </c>
      <c r="E22" s="26">
        <v>95965.342776799996</v>
      </c>
      <c r="F22" s="26">
        <v>327518.18735999998</v>
      </c>
      <c r="G22" s="26">
        <v>97831.063680000007</v>
      </c>
      <c r="H22" s="26">
        <v>25038.34144</v>
      </c>
      <c r="I22" s="26">
        <v>64352.766240000004</v>
      </c>
      <c r="J22" s="26">
        <v>68512.583999999988</v>
      </c>
      <c r="K22" s="26">
        <v>0</v>
      </c>
      <c r="L22" s="26">
        <v>0</v>
      </c>
      <c r="M22" s="26">
        <v>0</v>
      </c>
      <c r="N22" s="26">
        <v>312448.92336000002</v>
      </c>
      <c r="O22" s="26">
        <v>0</v>
      </c>
      <c r="P22" s="26">
        <v>1438017.6403768</v>
      </c>
      <c r="Q22" s="1"/>
      <c r="R22" s="5">
        <f t="shared" si="1"/>
        <v>5091.2409136842107</v>
      </c>
      <c r="S22" s="5">
        <f t="shared" si="2"/>
        <v>6109.4890964210526</v>
      </c>
      <c r="T22" s="5">
        <f t="shared" si="3"/>
        <v>2036.4963654736841</v>
      </c>
      <c r="U22" s="5">
        <f t="shared" si="0"/>
        <v>8927.0086303999997</v>
      </c>
    </row>
    <row r="23" spans="1:21" x14ac:dyDescent="0.25">
      <c r="A23" s="6" t="s">
        <v>33</v>
      </c>
      <c r="B23" s="8">
        <v>11</v>
      </c>
      <c r="C23" s="8" t="s">
        <v>52</v>
      </c>
      <c r="D23" s="26">
        <v>482058.41643042897</v>
      </c>
      <c r="E23" s="26">
        <v>103642.55953254222</v>
      </c>
      <c r="F23" s="26">
        <v>443716.1313521238</v>
      </c>
      <c r="G23" s="26">
        <v>26289.29604668868</v>
      </c>
      <c r="H23" s="26">
        <v>31347.573600000003</v>
      </c>
      <c r="I23" s="26">
        <v>76091.017863294182</v>
      </c>
      <c r="J23" s="26">
        <v>41469.678831839999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1204614.6736569179</v>
      </c>
      <c r="Q23" s="1"/>
      <c r="R23" s="5">
        <f t="shared" si="1"/>
        <v>6090.622024885216</v>
      </c>
      <c r="S23" s="5">
        <f t="shared" si="2"/>
        <v>7308.7464298622599</v>
      </c>
      <c r="T23" s="5">
        <f t="shared" si="3"/>
        <v>2436.2488099540865</v>
      </c>
      <c r="U23" s="5">
        <f t="shared" si="0"/>
        <v>9641.168328608579</v>
      </c>
    </row>
    <row r="24" spans="1:21" x14ac:dyDescent="0.25">
      <c r="A24" s="6" t="s">
        <v>33</v>
      </c>
      <c r="B24" s="8">
        <v>12</v>
      </c>
      <c r="C24" s="8" t="s">
        <v>52</v>
      </c>
      <c r="D24" s="26">
        <v>446350.43151999998</v>
      </c>
      <c r="E24" s="26">
        <v>95965.342776799996</v>
      </c>
      <c r="F24" s="26">
        <v>327518.18735999998</v>
      </c>
      <c r="G24" s="26">
        <v>97831.063680000007</v>
      </c>
      <c r="H24" s="26">
        <v>25038.34144</v>
      </c>
      <c r="I24" s="26">
        <v>64352.766240000004</v>
      </c>
      <c r="J24" s="26">
        <v>68512.583999999988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1125568.7170167998</v>
      </c>
      <c r="Q24" s="1"/>
      <c r="R24" s="5">
        <f t="shared" si="1"/>
        <v>5091.2409136842107</v>
      </c>
      <c r="S24" s="5">
        <f t="shared" si="2"/>
        <v>6109.4890964210526</v>
      </c>
      <c r="T24" s="5">
        <f t="shared" si="3"/>
        <v>2036.4963654736841</v>
      </c>
      <c r="U24" s="5">
        <f t="shared" si="0"/>
        <v>8927.0086303999997</v>
      </c>
    </row>
    <row r="25" spans="1:21" x14ac:dyDescent="0.25">
      <c r="A25" s="6" t="s">
        <v>33</v>
      </c>
      <c r="B25" s="8">
        <v>13</v>
      </c>
      <c r="C25" s="8" t="s">
        <v>52</v>
      </c>
      <c r="D25" s="26">
        <v>413271.96925222006</v>
      </c>
      <c r="E25" s="26">
        <v>88853.473389227322</v>
      </c>
      <c r="F25" s="26">
        <v>243722.56608000002</v>
      </c>
      <c r="G25" s="26">
        <v>94939.86768000001</v>
      </c>
      <c r="H25" s="26">
        <v>18067.552848061801</v>
      </c>
      <c r="I25" s="26">
        <v>47510.235359999999</v>
      </c>
      <c r="J25" s="26">
        <v>68512.583999999988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974878.24860950932</v>
      </c>
      <c r="Q25" s="1"/>
      <c r="R25" s="5">
        <f t="shared" si="1"/>
        <v>4322.3324692909218</v>
      </c>
      <c r="S25" s="5">
        <f t="shared" si="2"/>
        <v>5186.7989631491064</v>
      </c>
      <c r="T25" s="5">
        <f t="shared" si="3"/>
        <v>1728.9329877163689</v>
      </c>
      <c r="U25" s="5">
        <f t="shared" si="0"/>
        <v>8265.4393850444012</v>
      </c>
    </row>
    <row r="26" spans="1:21" x14ac:dyDescent="0.25">
      <c r="A26" s="6" t="s">
        <v>33</v>
      </c>
      <c r="B26" s="8">
        <v>14</v>
      </c>
      <c r="C26" s="8" t="s">
        <v>52</v>
      </c>
      <c r="D26" s="26">
        <v>382596.64985215524</v>
      </c>
      <c r="E26" s="26">
        <v>82258.279718213365</v>
      </c>
      <c r="F26" s="26">
        <v>184103.18416</v>
      </c>
      <c r="G26" s="26">
        <v>94179.449435241477</v>
      </c>
      <c r="H26" s="26">
        <v>13356.741440000002</v>
      </c>
      <c r="I26" s="26">
        <v>35822.794560000002</v>
      </c>
      <c r="J26" s="26">
        <v>68512.583999999988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860829.68316561007</v>
      </c>
      <c r="Q26" s="1"/>
      <c r="R26" s="5">
        <f t="shared" si="1"/>
        <v>3728.2883816589156</v>
      </c>
      <c r="S26" s="5">
        <f t="shared" si="2"/>
        <v>4473.946057990699</v>
      </c>
      <c r="T26" s="5">
        <f t="shared" si="3"/>
        <v>1491.3153526635663</v>
      </c>
      <c r="U26" s="5">
        <f t="shared" si="0"/>
        <v>7651.9329970431054</v>
      </c>
    </row>
    <row r="27" spans="1:21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1" x14ac:dyDescent="0.25">
      <c r="A28" s="36"/>
      <c r="B28" s="38"/>
      <c r="C28" s="38"/>
      <c r="D28" s="38"/>
      <c r="E28" s="38"/>
      <c r="F28" s="37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1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1" x14ac:dyDescent="0.25">
      <c r="A30" s="6" t="s">
        <v>53</v>
      </c>
      <c r="B30" s="8">
        <v>8</v>
      </c>
      <c r="C30" s="8" t="s">
        <v>52</v>
      </c>
      <c r="D30" s="26">
        <v>607230.59487999999</v>
      </c>
      <c r="E30" s="26">
        <v>130554.5778992</v>
      </c>
      <c r="F30" s="26">
        <v>1011050.65712</v>
      </c>
      <c r="G30" s="26">
        <v>26289.29604668868</v>
      </c>
      <c r="H30" s="26">
        <v>73868.597600000008</v>
      </c>
      <c r="I30" s="26">
        <v>179169.27768602097</v>
      </c>
      <c r="J30" s="26">
        <v>41469.678831839999</v>
      </c>
      <c r="K30" s="26">
        <v>232921.75871999998</v>
      </c>
      <c r="L30" s="26">
        <v>2302554.4387837499</v>
      </c>
      <c r="M30" s="1"/>
      <c r="N30" s="1"/>
      <c r="O30" s="1"/>
      <c r="P30" s="1"/>
      <c r="Q30" s="1"/>
      <c r="R30" s="1"/>
    </row>
    <row r="31" spans="1:21" x14ac:dyDescent="0.25">
      <c r="A31" s="6" t="s">
        <v>53</v>
      </c>
      <c r="B31" s="8">
        <v>9</v>
      </c>
      <c r="C31" s="8" t="s">
        <v>52</v>
      </c>
      <c r="D31" s="26">
        <v>562193.94137782906</v>
      </c>
      <c r="E31" s="26">
        <v>120871.69739623324</v>
      </c>
      <c r="F31" s="26">
        <v>776870.79007999995</v>
      </c>
      <c r="G31" s="26">
        <v>26289.29604668868</v>
      </c>
      <c r="H31" s="26">
        <v>56306.941374763148</v>
      </c>
      <c r="I31" s="26">
        <v>136599.95775999999</v>
      </c>
      <c r="J31" s="26">
        <v>41469.678831839999</v>
      </c>
      <c r="K31" s="26">
        <v>210781.62224</v>
      </c>
      <c r="L31" s="26">
        <v>1931383.9251073543</v>
      </c>
      <c r="M31" s="1"/>
      <c r="N31" s="1"/>
      <c r="O31" s="1"/>
      <c r="P31" s="1"/>
      <c r="Q31" s="1"/>
      <c r="R31" s="1"/>
    </row>
    <row r="32" spans="1:21" x14ac:dyDescent="0.25">
      <c r="A32" s="6" t="s">
        <v>32</v>
      </c>
      <c r="B32" s="8">
        <v>10</v>
      </c>
      <c r="C32" s="8" t="s">
        <v>52</v>
      </c>
      <c r="D32" s="26">
        <v>520589.33584000001</v>
      </c>
      <c r="E32" s="26">
        <v>111926.70720560002</v>
      </c>
      <c r="F32" s="26">
        <v>587228.1912</v>
      </c>
      <c r="G32" s="26">
        <v>26289.29604668868</v>
      </c>
      <c r="H32" s="26">
        <v>42110.894739638548</v>
      </c>
      <c r="I32" s="26">
        <v>102088.01177558584</v>
      </c>
      <c r="J32" s="26">
        <v>41469.678831839999</v>
      </c>
      <c r="K32" s="26">
        <v>190752.35087999998</v>
      </c>
      <c r="L32" s="26">
        <v>1622454.466519353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482058.41643042897</v>
      </c>
      <c r="E33" s="26">
        <v>103642.55953254222</v>
      </c>
      <c r="F33" s="26">
        <v>443716.1313521238</v>
      </c>
      <c r="G33" s="26">
        <v>26289.29604668868</v>
      </c>
      <c r="H33" s="26">
        <v>31347.573600000003</v>
      </c>
      <c r="I33" s="26">
        <v>76091.017863294182</v>
      </c>
      <c r="J33" s="26">
        <v>41469.678831839999</v>
      </c>
      <c r="K33" s="26">
        <v>172628.34848000002</v>
      </c>
      <c r="L33" s="26">
        <v>1377243.022136918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v>382596.64985215524</v>
      </c>
      <c r="E38" s="26">
        <v>76519.329970431063</v>
      </c>
      <c r="F38" s="26">
        <v>184103.18416</v>
      </c>
      <c r="G38" s="26">
        <v>94179.449435241477</v>
      </c>
      <c r="H38" s="26">
        <v>13356.741440000002</v>
      </c>
      <c r="I38" s="26">
        <v>35822.794560000002</v>
      </c>
      <c r="J38" s="26">
        <v>68512.583999999988</v>
      </c>
      <c r="K38" s="26">
        <v>855090.73341782775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6" t="s">
        <v>42</v>
      </c>
      <c r="B40" s="37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213784.63109482749</v>
      </c>
      <c r="E42" s="29">
        <v>126400.02726984191</v>
      </c>
      <c r="F42" s="29">
        <v>25451.413955573757</v>
      </c>
      <c r="G42" s="29">
        <v>0</v>
      </c>
      <c r="H42" s="29">
        <v>74891.272804185603</v>
      </c>
      <c r="I42" s="29">
        <v>68410.982003696641</v>
      </c>
      <c r="J42" s="29">
        <v>392009.49410515203</v>
      </c>
      <c r="K42" s="29">
        <v>638836.48708379129</v>
      </c>
      <c r="L42" s="29">
        <v>374122.79208267259</v>
      </c>
      <c r="M42" s="29">
        <v>438149.86423117056</v>
      </c>
      <c r="N42" s="29">
        <v>2352056.9646309116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71265.708141949435</v>
      </c>
      <c r="E43" s="29">
        <v>98078.895178790379</v>
      </c>
      <c r="F43" s="29">
        <v>25451.413955573757</v>
      </c>
      <c r="G43" s="29">
        <v>0</v>
      </c>
      <c r="H43" s="29">
        <v>28081.260135452158</v>
      </c>
      <c r="I43" s="29">
        <v>14253.641361630722</v>
      </c>
      <c r="J43" s="29">
        <v>144158.04798280704</v>
      </c>
      <c r="K43" s="29">
        <v>212947.57791643392</v>
      </c>
      <c r="L43" s="29">
        <v>124714.67691513601</v>
      </c>
      <c r="M43" s="29">
        <v>146050.78763245823</v>
      </c>
      <c r="N43" s="29">
        <v>865002.00922023167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285041.29644479998</v>
      </c>
      <c r="E44" s="29">
        <v>168530.52986367303</v>
      </c>
      <c r="F44" s="29">
        <v>25451.413955573757</v>
      </c>
      <c r="G44" s="29">
        <v>0</v>
      </c>
      <c r="H44" s="29">
        <v>103527.32607503999</v>
      </c>
      <c r="I44" s="29">
        <v>91213.214862336012</v>
      </c>
      <c r="J44" s="29">
        <v>507317.48003978672</v>
      </c>
      <c r="K44" s="29">
        <v>851783.65847119992</v>
      </c>
      <c r="L44" s="29">
        <v>498821.02936064004</v>
      </c>
      <c r="M44" s="29">
        <v>603431.60655791999</v>
      </c>
      <c r="N44" s="29">
        <v>3135117.5556309698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3" t="s">
        <v>35</v>
      </c>
      <c r="B57" s="33"/>
      <c r="C57" s="33"/>
      <c r="D57" s="33"/>
      <c r="E57" s="33"/>
      <c r="F57" s="33"/>
      <c r="G57" s="33"/>
      <c r="H57" s="33"/>
      <c r="I57" s="33"/>
      <c r="J57" s="33"/>
      <c r="K57" s="10"/>
    </row>
    <row r="58" spans="1:18" s="3" customFormat="1" ht="12" x14ac:dyDescent="0.2">
      <c r="A58" s="33" t="s">
        <v>75</v>
      </c>
      <c r="B58" s="33"/>
      <c r="C58" s="33"/>
      <c r="D58" s="33"/>
      <c r="E58" s="33"/>
      <c r="F58" s="33"/>
      <c r="G58" s="33"/>
      <c r="H58" s="33"/>
      <c r="I58" s="33"/>
      <c r="J58" s="33"/>
      <c r="K58" s="10"/>
    </row>
    <row r="59" spans="1:18" s="3" customFormat="1" ht="12" x14ac:dyDescent="0.2">
      <c r="A59" s="33" t="s">
        <v>76</v>
      </c>
      <c r="B59" s="33"/>
      <c r="C59" s="33"/>
      <c r="D59" s="33"/>
      <c r="E59" s="33"/>
      <c r="F59" s="33"/>
      <c r="G59" s="33"/>
      <c r="H59" s="33"/>
      <c r="I59" s="33"/>
      <c r="J59" s="33"/>
      <c r="K59" s="10"/>
    </row>
    <row r="60" spans="1:18" s="3" customFormat="1" ht="12" x14ac:dyDescent="0.2">
      <c r="A60" s="21" t="s">
        <v>72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39">
        <v>823331.29350079992</v>
      </c>
      <c r="E63" s="39">
        <v>3057964.1219791998</v>
      </c>
      <c r="F63" s="39">
        <v>0</v>
      </c>
      <c r="G63" s="39">
        <v>24075</v>
      </c>
      <c r="H63" s="39">
        <f>+D63+E63+F63+G63</f>
        <v>3905370.41548</v>
      </c>
      <c r="I63" s="39">
        <f>+H63*0.15</f>
        <v>585805.56232199993</v>
      </c>
      <c r="J63" s="39">
        <f>+H63*7.6/100</f>
        <v>296808.15157647996</v>
      </c>
      <c r="K63" s="39">
        <f>+H63*0.08</f>
        <v>312429.63323839998</v>
      </c>
      <c r="L63" s="39">
        <f>+I63+J63+K63</f>
        <v>1195043.3471368798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39">
        <v>820481.12327999994</v>
      </c>
      <c r="E64" s="39">
        <v>2413437</v>
      </c>
      <c r="F64" s="39">
        <v>34913.528019999998</v>
      </c>
      <c r="G64" s="39">
        <v>25451.724059999997</v>
      </c>
      <c r="H64" s="39">
        <f>+G64+F64+E64+D64</f>
        <v>3294283.3753599999</v>
      </c>
      <c r="I64" s="39">
        <f t="shared" ref="I64:I75" si="4">+H64*0.15</f>
        <v>494142.50630399998</v>
      </c>
      <c r="J64" s="39">
        <f t="shared" ref="J64:J75" si="5">+H64*7.6/100</f>
        <v>250365.53652735997</v>
      </c>
      <c r="K64" s="39">
        <f t="shared" ref="K64:K75" si="6">+H64*0.08</f>
        <v>263542.67002880003</v>
      </c>
      <c r="L64" s="39">
        <f t="shared" ref="L64:L75" si="7">+I64+J64+K64</f>
        <v>1008050.7128601599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39">
        <v>774060.13871199999</v>
      </c>
      <c r="E65" s="39">
        <v>2340591.2894279999</v>
      </c>
      <c r="F65" s="39">
        <v>34913.528019999998</v>
      </c>
      <c r="G65" s="39">
        <v>25451.724059999997</v>
      </c>
      <c r="H65" s="39">
        <v>3175016.68022</v>
      </c>
      <c r="I65" s="39">
        <f t="shared" si="4"/>
        <v>476252.502033</v>
      </c>
      <c r="J65" s="39">
        <f t="shared" si="5"/>
        <v>241301.26769672</v>
      </c>
      <c r="K65" s="39">
        <f t="shared" si="6"/>
        <v>254001.33441760001</v>
      </c>
      <c r="L65" s="39">
        <f t="shared" si="7"/>
        <v>971555.10414731991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39">
        <v>730272.60148079996</v>
      </c>
      <c r="E66" s="39">
        <v>2011682.0688215999</v>
      </c>
      <c r="F66" s="39">
        <v>34913.528019999998</v>
      </c>
      <c r="G66" s="39">
        <v>25451.724059999997</v>
      </c>
      <c r="H66" s="39">
        <v>2802319.9223823999</v>
      </c>
      <c r="I66" s="39">
        <f t="shared" si="4"/>
        <v>420347.98835735995</v>
      </c>
      <c r="J66" s="39">
        <f t="shared" si="5"/>
        <v>212976.31410106237</v>
      </c>
      <c r="K66" s="39">
        <f t="shared" si="6"/>
        <v>224185.59379059199</v>
      </c>
      <c r="L66" s="39">
        <f t="shared" si="7"/>
        <v>857509.89624901419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39">
        <v>688864.78182348283</v>
      </c>
      <c r="E67" s="39">
        <v>1699984.6987200002</v>
      </c>
      <c r="F67" s="39">
        <v>25450.70192</v>
      </c>
      <c r="G67" s="39">
        <v>40148.459499679993</v>
      </c>
      <c r="H67" s="39">
        <v>2454448.6419631629</v>
      </c>
      <c r="I67" s="39">
        <f t="shared" si="4"/>
        <v>368167.29629447445</v>
      </c>
      <c r="J67" s="39">
        <f t="shared" si="5"/>
        <v>186538.09678920038</v>
      </c>
      <c r="K67" s="39">
        <f t="shared" si="6"/>
        <v>196355.89135705304</v>
      </c>
      <c r="L67" s="39">
        <f t="shared" si="7"/>
        <v>751061.2844407279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39">
        <v>643731.02581376652</v>
      </c>
      <c r="E68" s="39">
        <v>1292465.1387096432</v>
      </c>
      <c r="F68" s="39">
        <v>25802.318080000001</v>
      </c>
      <c r="G68" s="39">
        <v>40702.198880000004</v>
      </c>
      <c r="H68" s="39">
        <v>2002700.6814834096</v>
      </c>
      <c r="I68" s="39">
        <f t="shared" si="4"/>
        <v>300405.10222251143</v>
      </c>
      <c r="J68" s="39">
        <f t="shared" si="5"/>
        <v>152205.25179273912</v>
      </c>
      <c r="K68" s="39">
        <f t="shared" si="6"/>
        <v>160216.05451867278</v>
      </c>
      <c r="L68" s="39">
        <f t="shared" si="7"/>
        <v>612826.40853392333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39">
        <v>607230.59487999999</v>
      </c>
      <c r="E69" s="39">
        <v>1011050.65712</v>
      </c>
      <c r="F69" s="39">
        <v>26289.29604668868</v>
      </c>
      <c r="G69" s="39">
        <v>41469.678831839999</v>
      </c>
      <c r="H69" s="39">
        <v>1686040.2268785287</v>
      </c>
      <c r="I69" s="39">
        <f t="shared" si="4"/>
        <v>252906.0340317793</v>
      </c>
      <c r="J69" s="39">
        <f t="shared" si="5"/>
        <v>128139.05724276818</v>
      </c>
      <c r="K69" s="39">
        <f t="shared" si="6"/>
        <v>134883.21815028231</v>
      </c>
      <c r="L69" s="39">
        <f t="shared" si="7"/>
        <v>515928.30942482979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39">
        <v>562193.94137782906</v>
      </c>
      <c r="E70" s="39">
        <v>776870.79007999995</v>
      </c>
      <c r="F70" s="39">
        <v>26289.29604668868</v>
      </c>
      <c r="G70" s="39">
        <v>41469.678831839999</v>
      </c>
      <c r="H70" s="39">
        <v>1406823.7063363579</v>
      </c>
      <c r="I70" s="39">
        <f t="shared" si="4"/>
        <v>211023.55595045368</v>
      </c>
      <c r="J70" s="39">
        <f t="shared" si="5"/>
        <v>106918.60168156319</v>
      </c>
      <c r="K70" s="39">
        <f t="shared" si="6"/>
        <v>112545.89650690863</v>
      </c>
      <c r="L70" s="39">
        <f t="shared" si="7"/>
        <v>430488.05413892551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39">
        <v>520589.33584000001</v>
      </c>
      <c r="E71" s="39">
        <v>587228.1912</v>
      </c>
      <c r="F71" s="39">
        <v>26289.29604668868</v>
      </c>
      <c r="G71" s="39">
        <v>41469.678831839999</v>
      </c>
      <c r="H71" s="39">
        <v>1175576.5019185287</v>
      </c>
      <c r="I71" s="39">
        <f t="shared" si="4"/>
        <v>176336.47528777929</v>
      </c>
      <c r="J71" s="39">
        <f t="shared" si="5"/>
        <v>89343.814145808181</v>
      </c>
      <c r="K71" s="39">
        <f t="shared" si="6"/>
        <v>94046.12015348229</v>
      </c>
      <c r="L71" s="39">
        <f t="shared" si="7"/>
        <v>359726.40958706976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39">
        <v>482058.41643042897</v>
      </c>
      <c r="E72" s="39">
        <v>443716.1313521238</v>
      </c>
      <c r="F72" s="39">
        <v>26289.29604668868</v>
      </c>
      <c r="G72" s="39">
        <v>41469.678831839999</v>
      </c>
      <c r="H72" s="39">
        <v>993533.52266108152</v>
      </c>
      <c r="I72" s="39">
        <f t="shared" si="4"/>
        <v>149030.02839916223</v>
      </c>
      <c r="J72" s="39">
        <f t="shared" si="5"/>
        <v>75508.547722242191</v>
      </c>
      <c r="K72" s="39">
        <f t="shared" si="6"/>
        <v>79482.681812886527</v>
      </c>
      <c r="L72" s="39">
        <f t="shared" si="7"/>
        <v>304021.25793429092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39">
        <v>446350.43151999998</v>
      </c>
      <c r="E73" s="39">
        <v>327518.18735999998</v>
      </c>
      <c r="F73" s="39">
        <v>97831.063680000007</v>
      </c>
      <c r="G73" s="39">
        <v>68512.583999999988</v>
      </c>
      <c r="H73" s="39">
        <v>940212.26656000002</v>
      </c>
      <c r="I73" s="39">
        <f t="shared" si="4"/>
        <v>141031.83998399999</v>
      </c>
      <c r="J73" s="39">
        <f t="shared" si="5"/>
        <v>71456.132258559999</v>
      </c>
      <c r="K73" s="39">
        <f t="shared" si="6"/>
        <v>75216.981324799999</v>
      </c>
      <c r="L73" s="39">
        <f t="shared" si="7"/>
        <v>287704.95356736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39">
        <v>413271.96925222006</v>
      </c>
      <c r="E74" s="39">
        <v>243722.56608000002</v>
      </c>
      <c r="F74" s="39">
        <v>94939.86768000001</v>
      </c>
      <c r="G74" s="39">
        <v>68512.583999999988</v>
      </c>
      <c r="H74" s="39">
        <v>820446.98701222008</v>
      </c>
      <c r="I74" s="39">
        <f t="shared" si="4"/>
        <v>123067.048051833</v>
      </c>
      <c r="J74" s="39">
        <f t="shared" si="5"/>
        <v>62353.97101292872</v>
      </c>
      <c r="K74" s="39">
        <f t="shared" si="6"/>
        <v>65635.758960977604</v>
      </c>
      <c r="L74" s="39">
        <f t="shared" si="7"/>
        <v>251056.77802573933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39">
        <v>382596.64985215524</v>
      </c>
      <c r="E75" s="39">
        <v>184103.18416</v>
      </c>
      <c r="F75" s="39">
        <v>94179.449435241477</v>
      </c>
      <c r="G75" s="39">
        <v>68512.583999999988</v>
      </c>
      <c r="H75" s="39">
        <v>729391.86744739674</v>
      </c>
      <c r="I75" s="39">
        <f t="shared" si="4"/>
        <v>109408.78011710951</v>
      </c>
      <c r="J75" s="39">
        <f t="shared" si="5"/>
        <v>55433.78192600215</v>
      </c>
      <c r="K75" s="39">
        <f t="shared" si="6"/>
        <v>58351.349395791738</v>
      </c>
      <c r="L75" s="39">
        <f t="shared" si="7"/>
        <v>223193.91143890339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3"/>
      <c r="E83" s="3"/>
      <c r="F83" s="3"/>
      <c r="G83" s="3"/>
      <c r="H83" s="3"/>
      <c r="I83" s="3"/>
      <c r="J83" s="3"/>
      <c r="K83" s="3"/>
      <c r="L83" s="3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x14ac:dyDescent="0.25">
      <c r="D85" s="3"/>
      <c r="E85" s="3"/>
      <c r="F85" s="3"/>
      <c r="G85" s="3"/>
      <c r="H85" s="3"/>
      <c r="I85" s="3"/>
      <c r="J85" s="3"/>
      <c r="K85" s="3"/>
      <c r="L85" s="3"/>
    </row>
    <row r="86" spans="1:18" x14ac:dyDescent="0.25">
      <c r="D86" s="3"/>
      <c r="E86" s="3"/>
      <c r="F86" s="3"/>
      <c r="G86" s="3"/>
      <c r="H86" s="3"/>
      <c r="I86" s="3"/>
      <c r="J86" s="3"/>
      <c r="K86" s="3"/>
      <c r="L86" s="3"/>
    </row>
    <row r="87" spans="1:18" x14ac:dyDescent="0.25">
      <c r="D87" s="3"/>
      <c r="E87" s="3"/>
      <c r="F87" s="3"/>
      <c r="G87" s="3"/>
      <c r="H87" s="3"/>
      <c r="I87" s="3"/>
      <c r="J87" s="3"/>
      <c r="K87" s="3"/>
      <c r="L87" s="3"/>
    </row>
    <row r="88" spans="1:18" x14ac:dyDescent="0.25">
      <c r="D88" s="3"/>
      <c r="E88" s="3"/>
      <c r="F88" s="3"/>
      <c r="G88" s="3"/>
      <c r="H88" s="3"/>
      <c r="I88" s="3"/>
      <c r="J88" s="3"/>
      <c r="K88" s="3"/>
      <c r="L88" s="3"/>
    </row>
    <row r="89" spans="1:18" x14ac:dyDescent="0.25">
      <c r="D89" s="3"/>
      <c r="E89" s="3"/>
      <c r="F89" s="3"/>
      <c r="G89" s="3"/>
      <c r="H89" s="3"/>
      <c r="I89" s="3"/>
      <c r="J89" s="3"/>
      <c r="K89" s="3"/>
      <c r="L89" s="3"/>
    </row>
    <row r="90" spans="1:18" x14ac:dyDescent="0.25">
      <c r="D90" s="3"/>
      <c r="E90" s="3"/>
      <c r="F90" s="3"/>
      <c r="G90" s="3"/>
      <c r="H90" s="3"/>
      <c r="I90" s="3"/>
      <c r="J90" s="3"/>
      <c r="K90" s="3"/>
      <c r="L90" s="3"/>
    </row>
  </sheetData>
  <mergeCells count="7">
    <mergeCell ref="A59:J59"/>
    <mergeCell ref="A6:R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scale="44" fitToWidth="0" orientation="landscape" r:id="rId1"/>
  <ignoredErrors>
    <ignoredError sqref="S12:S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AÑO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2023-08-31T17:57:26Z</cp:lastPrinted>
  <dcterms:created xsi:type="dcterms:W3CDTF">2016-07-29T12:41:15Z</dcterms:created>
  <dcterms:modified xsi:type="dcterms:W3CDTF">2024-01-11T12:52:17Z</dcterms:modified>
</cp:coreProperties>
</file>